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ČESKÁ - budova zastá..." sheetId="2" r:id="rId2"/>
    <sheet name="02 - LETOVICE ZASTÁVKA - ..." sheetId="3" r:id="rId3"/>
    <sheet name="03 - HRADČANY - budova za..." sheetId="4" r:id="rId4"/>
    <sheet name="04 - DOUBRAVNÍK - budova ..." sheetId="5" r:id="rId5"/>
    <sheet name="05 - BRANKOVICE - bývalá ..." sheetId="6" r:id="rId6"/>
    <sheet name="06 - NOVOSEDLY - strážní ..." sheetId="7" r:id="rId7"/>
    <sheet name="07 - ŠUMNÁ - strážní dome..." sheetId="8" r:id="rId8"/>
    <sheet name="08 - DYJE - budova zastáv..." sheetId="9" r:id="rId9"/>
    <sheet name="09 - BRNO-KRÁLOVO POLE - ..." sheetId="10" r:id="rId10"/>
    <sheet name="10 - KŘENOVICE HORNÍ NÁDR..." sheetId="11" r:id="rId11"/>
    <sheet name="11 - VALTICE - výpravni b..." sheetId="12" r:id="rId12"/>
    <sheet name="12 - VLKOŠ - strážní dome..." sheetId="13" r:id="rId13"/>
    <sheet name="00 - VRN" sheetId="14" r:id="rId14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'01 - ČESKÁ - budova zastá...'!$C$125:$K$281</definedName>
    <definedName name="_xlnm.Print_Area" localSheetId="1">'01 - ČESKÁ - budova zastá...'!$C$4:$J$76,'01 - ČESKÁ - budova zastá...'!$C$82:$J$107,'01 - ČESKÁ - budova zastá...'!$C$113:$K$281</definedName>
    <definedName name="_xlnm.Print_Titles" localSheetId="1">'01 - ČESKÁ - budova zastá...'!$125:$125</definedName>
    <definedName name="_xlnm._FilterDatabase" localSheetId="2" hidden="1">'02 - LETOVICE ZASTÁVKA - ...'!$C$125:$K$306</definedName>
    <definedName name="_xlnm.Print_Area" localSheetId="2">'02 - LETOVICE ZASTÁVKA - ...'!$C$4:$J$76,'02 - LETOVICE ZASTÁVKA - ...'!$C$82:$J$107,'02 - LETOVICE ZASTÁVKA - ...'!$C$113:$K$306</definedName>
    <definedName name="_xlnm.Print_Titles" localSheetId="2">'02 - LETOVICE ZASTÁVKA - ...'!$125:$125</definedName>
    <definedName name="_xlnm._FilterDatabase" localSheetId="3" hidden="1">'03 - HRADČANY - budova za...'!$C$126:$K$289</definedName>
    <definedName name="_xlnm.Print_Area" localSheetId="3">'03 - HRADČANY - budova za...'!$C$4:$J$76,'03 - HRADČANY - budova za...'!$C$82:$J$108,'03 - HRADČANY - budova za...'!$C$114:$K$289</definedName>
    <definedName name="_xlnm.Print_Titles" localSheetId="3">'03 - HRADČANY - budova za...'!$126:$126</definedName>
    <definedName name="_xlnm._FilterDatabase" localSheetId="4" hidden="1">'04 - DOUBRAVNÍK - budova ...'!$C$125:$K$287</definedName>
    <definedName name="_xlnm.Print_Area" localSheetId="4">'04 - DOUBRAVNÍK - budova ...'!$C$4:$J$76,'04 - DOUBRAVNÍK - budova ...'!$C$82:$J$107,'04 - DOUBRAVNÍK - budova ...'!$C$113:$K$287</definedName>
    <definedName name="_xlnm.Print_Titles" localSheetId="4">'04 - DOUBRAVNÍK - budova ...'!$125:$125</definedName>
    <definedName name="_xlnm._FilterDatabase" localSheetId="5" hidden="1">'05 - BRANKOVICE - bývalá ...'!$C$126:$K$291</definedName>
    <definedName name="_xlnm.Print_Area" localSheetId="5">'05 - BRANKOVICE - bývalá ...'!$C$4:$J$76,'05 - BRANKOVICE - bývalá ...'!$C$82:$J$108,'05 - BRANKOVICE - bývalá ...'!$C$114:$K$291</definedName>
    <definedName name="_xlnm.Print_Titles" localSheetId="5">'05 - BRANKOVICE - bývalá ...'!$126:$126</definedName>
    <definedName name="_xlnm._FilterDatabase" localSheetId="6" hidden="1">'06 - NOVOSEDLY - strážní ...'!$C$126:$K$286</definedName>
    <definedName name="_xlnm.Print_Area" localSheetId="6">'06 - NOVOSEDLY - strážní ...'!$C$4:$J$76,'06 - NOVOSEDLY - strážní ...'!$C$82:$J$108,'06 - NOVOSEDLY - strážní ...'!$C$114:$K$286</definedName>
    <definedName name="_xlnm.Print_Titles" localSheetId="6">'06 - NOVOSEDLY - strážní ...'!$126:$126</definedName>
    <definedName name="_xlnm._FilterDatabase" localSheetId="7" hidden="1">'07 - ŠUMNÁ - strážní dome...'!$C$125:$K$258</definedName>
    <definedName name="_xlnm.Print_Area" localSheetId="7">'07 - ŠUMNÁ - strážní dome...'!$C$4:$J$76,'07 - ŠUMNÁ - strážní dome...'!$C$82:$J$107,'07 - ŠUMNÁ - strážní dome...'!$C$113:$K$258</definedName>
    <definedName name="_xlnm.Print_Titles" localSheetId="7">'07 - ŠUMNÁ - strážní dome...'!$125:$125</definedName>
    <definedName name="_xlnm._FilterDatabase" localSheetId="8" hidden="1">'08 - DYJE - budova zastáv...'!$C$122:$K$163</definedName>
    <definedName name="_xlnm.Print_Area" localSheetId="8">'08 - DYJE - budova zastáv...'!$C$4:$J$76,'08 - DYJE - budova zastáv...'!$C$82:$J$104,'08 - DYJE - budova zastáv...'!$C$110:$K$163</definedName>
    <definedName name="_xlnm.Print_Titles" localSheetId="8">'08 - DYJE - budova zastáv...'!$122:$122</definedName>
    <definedName name="_xlnm._FilterDatabase" localSheetId="9" hidden="1">'09 - BRNO-KRÁLOVO POLE - ...'!$C$125:$K$270</definedName>
    <definedName name="_xlnm.Print_Area" localSheetId="9">'09 - BRNO-KRÁLOVO POLE - ...'!$C$4:$J$76,'09 - BRNO-KRÁLOVO POLE - ...'!$C$82:$J$107,'09 - BRNO-KRÁLOVO POLE - ...'!$C$113:$K$270</definedName>
    <definedName name="_xlnm.Print_Titles" localSheetId="9">'09 - BRNO-KRÁLOVO POLE - ...'!$125:$125</definedName>
    <definedName name="_xlnm._FilterDatabase" localSheetId="10" hidden="1">'10 - KŘENOVICE HORNÍ NÁDR...'!$C$123:$K$209</definedName>
    <definedName name="_xlnm.Print_Area" localSheetId="10">'10 - KŘENOVICE HORNÍ NÁDR...'!$C$4:$J$76,'10 - KŘENOVICE HORNÍ NÁDR...'!$C$82:$J$105,'10 - KŘENOVICE HORNÍ NÁDR...'!$C$111:$K$209</definedName>
    <definedName name="_xlnm.Print_Titles" localSheetId="10">'10 - KŘENOVICE HORNÍ NÁDR...'!$123:$123</definedName>
    <definedName name="_xlnm._FilterDatabase" localSheetId="11" hidden="1">'11 - VALTICE - výpravni b...'!$C$122:$K$163</definedName>
    <definedName name="_xlnm.Print_Area" localSheetId="11">'11 - VALTICE - výpravni b...'!$C$4:$J$76,'11 - VALTICE - výpravni b...'!$C$82:$J$104,'11 - VALTICE - výpravni b...'!$C$110:$K$163</definedName>
    <definedName name="_xlnm.Print_Titles" localSheetId="11">'11 - VALTICE - výpravni b...'!$122:$122</definedName>
    <definedName name="_xlnm._FilterDatabase" localSheetId="12" hidden="1">'12 - VLKOŠ - strážní dome...'!$C$126:$K$305</definedName>
    <definedName name="_xlnm.Print_Area" localSheetId="12">'12 - VLKOŠ - strážní dome...'!$C$4:$J$76,'12 - VLKOŠ - strážní dome...'!$C$82:$J$108,'12 - VLKOŠ - strážní dome...'!$C$114:$K$305</definedName>
    <definedName name="_xlnm.Print_Titles" localSheetId="12">'12 - VLKOŠ - strážní dome...'!$126:$126</definedName>
    <definedName name="_xlnm._FilterDatabase" localSheetId="13" hidden="1">'00 - VRN'!$C$119:$K$207</definedName>
    <definedName name="_xlnm.Print_Area" localSheetId="13">'00 - VRN'!$C$4:$J$76,'00 - VRN'!$C$82:$J$101,'00 - VRN'!$C$107:$K$207</definedName>
    <definedName name="_xlnm.Print_Titles" localSheetId="13">'00 - VRN'!$119:$119</definedName>
  </definedNames>
  <calcPr/>
</workbook>
</file>

<file path=xl/calcChain.xml><?xml version="1.0" encoding="utf-8"?>
<calcChain xmlns="http://schemas.openxmlformats.org/spreadsheetml/2006/main">
  <c i="14" l="1" r="J37"/>
  <c r="J36"/>
  <c i="1" r="AY107"/>
  <c i="14" r="J35"/>
  <c i="1" r="AX107"/>
  <c i="14" r="BI191"/>
  <c r="BH191"/>
  <c r="BG191"/>
  <c r="BE191"/>
  <c r="T191"/>
  <c r="R191"/>
  <c r="P191"/>
  <c r="BI174"/>
  <c r="BH174"/>
  <c r="BG174"/>
  <c r="BE174"/>
  <c r="T174"/>
  <c r="R174"/>
  <c r="P174"/>
  <c r="BI157"/>
  <c r="BH157"/>
  <c r="BG157"/>
  <c r="BE157"/>
  <c r="T157"/>
  <c r="R157"/>
  <c r="P157"/>
  <c r="BI140"/>
  <c r="BH140"/>
  <c r="BG140"/>
  <c r="BE140"/>
  <c r="T140"/>
  <c r="T139"/>
  <c r="R140"/>
  <c r="R139"/>
  <c r="P140"/>
  <c r="P139"/>
  <c r="BI123"/>
  <c r="BH123"/>
  <c r="BG123"/>
  <c r="BE123"/>
  <c r="T123"/>
  <c r="T122"/>
  <c r="R123"/>
  <c r="R122"/>
  <c r="P123"/>
  <c r="P122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91"/>
  <c r="J14"/>
  <c r="J12"/>
  <c r="J114"/>
  <c r="E7"/>
  <c r="E110"/>
  <c i="13" r="J37"/>
  <c r="J36"/>
  <c i="1" r="AY106"/>
  <c i="13" r="J35"/>
  <c i="1" r="AX106"/>
  <c i="13" r="BI303"/>
  <c r="BH303"/>
  <c r="BG303"/>
  <c r="BE303"/>
  <c r="T303"/>
  <c r="R303"/>
  <c r="P303"/>
  <c r="BI300"/>
  <c r="BH300"/>
  <c r="BG300"/>
  <c r="BE300"/>
  <c r="T300"/>
  <c r="R300"/>
  <c r="P300"/>
  <c r="BI297"/>
  <c r="BH297"/>
  <c r="BG297"/>
  <c r="BE297"/>
  <c r="T297"/>
  <c r="R297"/>
  <c r="P297"/>
  <c r="BI294"/>
  <c r="BH294"/>
  <c r="BG294"/>
  <c r="BE294"/>
  <c r="T294"/>
  <c r="R294"/>
  <c r="P294"/>
  <c r="BI291"/>
  <c r="BH291"/>
  <c r="BG291"/>
  <c r="BE291"/>
  <c r="T291"/>
  <c r="R291"/>
  <c r="P291"/>
  <c r="BI286"/>
  <c r="BH286"/>
  <c r="BG286"/>
  <c r="BE286"/>
  <c r="T286"/>
  <c r="R286"/>
  <c r="P286"/>
  <c r="BI279"/>
  <c r="BH279"/>
  <c r="BG279"/>
  <c r="BE279"/>
  <c r="T279"/>
  <c r="R279"/>
  <c r="P279"/>
  <c r="BI272"/>
  <c r="BH272"/>
  <c r="BG272"/>
  <c r="BE272"/>
  <c r="T272"/>
  <c r="R272"/>
  <c r="P272"/>
  <c r="BI268"/>
  <c r="BH268"/>
  <c r="BG268"/>
  <c r="BE268"/>
  <c r="T268"/>
  <c r="R268"/>
  <c r="P268"/>
  <c r="BI264"/>
  <c r="BH264"/>
  <c r="BG264"/>
  <c r="BE264"/>
  <c r="T264"/>
  <c r="R264"/>
  <c r="P264"/>
  <c r="BI260"/>
  <c r="BH260"/>
  <c r="BG260"/>
  <c r="BE260"/>
  <c r="T260"/>
  <c r="R260"/>
  <c r="P260"/>
  <c r="BI255"/>
  <c r="BH255"/>
  <c r="BG255"/>
  <c r="BE255"/>
  <c r="T255"/>
  <c r="R255"/>
  <c r="P255"/>
  <c r="BI246"/>
  <c r="BH246"/>
  <c r="BG246"/>
  <c r="BE246"/>
  <c r="T246"/>
  <c r="R246"/>
  <c r="P246"/>
  <c r="BI241"/>
  <c r="BH241"/>
  <c r="BG241"/>
  <c r="BE241"/>
  <c r="T241"/>
  <c r="R241"/>
  <c r="P241"/>
  <c r="BI238"/>
  <c r="BH238"/>
  <c r="BG238"/>
  <c r="BE238"/>
  <c r="T238"/>
  <c r="R238"/>
  <c r="P238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6"/>
  <c r="BH226"/>
  <c r="BG226"/>
  <c r="BE226"/>
  <c r="T226"/>
  <c r="R226"/>
  <c r="P226"/>
  <c r="BI222"/>
  <c r="BH222"/>
  <c r="BG222"/>
  <c r="BE222"/>
  <c r="T222"/>
  <c r="R222"/>
  <c r="P222"/>
  <c r="BI219"/>
  <c r="BH219"/>
  <c r="BG219"/>
  <c r="BE219"/>
  <c r="T219"/>
  <c r="R219"/>
  <c r="P219"/>
  <c r="BI217"/>
  <c r="BH217"/>
  <c r="BG217"/>
  <c r="BE217"/>
  <c r="T217"/>
  <c r="R217"/>
  <c r="P217"/>
  <c r="BI214"/>
  <c r="BH214"/>
  <c r="BG214"/>
  <c r="BE214"/>
  <c r="T214"/>
  <c r="R214"/>
  <c r="P214"/>
  <c r="BI212"/>
  <c r="BH212"/>
  <c r="BG212"/>
  <c r="BE212"/>
  <c r="T212"/>
  <c r="R212"/>
  <c r="P212"/>
  <c r="BI209"/>
  <c r="BH209"/>
  <c r="BG209"/>
  <c r="BE209"/>
  <c r="T209"/>
  <c r="T208"/>
  <c r="R209"/>
  <c r="R208"/>
  <c r="P209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7"/>
  <c r="BH197"/>
  <c r="BG197"/>
  <c r="BE197"/>
  <c r="T197"/>
  <c r="R197"/>
  <c r="P197"/>
  <c r="BI193"/>
  <c r="BH193"/>
  <c r="BG193"/>
  <c r="BE193"/>
  <c r="T193"/>
  <c r="R193"/>
  <c r="P193"/>
  <c r="BI191"/>
  <c r="BH191"/>
  <c r="BG191"/>
  <c r="BE191"/>
  <c r="T191"/>
  <c r="R191"/>
  <c r="P191"/>
  <c r="BI188"/>
  <c r="BH188"/>
  <c r="BG188"/>
  <c r="BE188"/>
  <c r="T188"/>
  <c r="R188"/>
  <c r="P188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6"/>
  <c r="BH176"/>
  <c r="BG176"/>
  <c r="BE176"/>
  <c r="T176"/>
  <c r="R176"/>
  <c r="P176"/>
  <c r="BI172"/>
  <c r="BH172"/>
  <c r="BG172"/>
  <c r="BE172"/>
  <c r="T172"/>
  <c r="R172"/>
  <c r="P172"/>
  <c r="BI168"/>
  <c r="BH168"/>
  <c r="BG168"/>
  <c r="BE168"/>
  <c r="T168"/>
  <c r="T167"/>
  <c r="R168"/>
  <c r="R167"/>
  <c r="P168"/>
  <c r="P167"/>
  <c r="BI165"/>
  <c r="BH165"/>
  <c r="BG165"/>
  <c r="BE165"/>
  <c r="T165"/>
  <c r="R165"/>
  <c r="P165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4"/>
  <c r="BH154"/>
  <c r="BG154"/>
  <c r="BE154"/>
  <c r="T154"/>
  <c r="R154"/>
  <c r="P154"/>
  <c r="BI152"/>
  <c r="BH152"/>
  <c r="BG152"/>
  <c r="BE152"/>
  <c r="T152"/>
  <c r="R152"/>
  <c r="P152"/>
  <c r="BI148"/>
  <c r="BH148"/>
  <c r="BG148"/>
  <c r="BE148"/>
  <c r="T148"/>
  <c r="R148"/>
  <c r="P148"/>
  <c r="BI144"/>
  <c r="BH144"/>
  <c r="BG144"/>
  <c r="BE144"/>
  <c r="T144"/>
  <c r="R144"/>
  <c r="P144"/>
  <c r="BI141"/>
  <c r="BH141"/>
  <c r="BG141"/>
  <c r="BE141"/>
  <c r="T141"/>
  <c r="R141"/>
  <c r="P141"/>
  <c r="BI134"/>
  <c r="BH134"/>
  <c r="BG134"/>
  <c r="BE134"/>
  <c r="T134"/>
  <c r="R134"/>
  <c r="P134"/>
  <c r="BI130"/>
  <c r="BH130"/>
  <c r="BG130"/>
  <c r="BE130"/>
  <c r="T130"/>
  <c r="T129"/>
  <c r="R130"/>
  <c r="R129"/>
  <c r="P130"/>
  <c r="P129"/>
  <c r="F121"/>
  <c r="E119"/>
  <c r="F89"/>
  <c r="E87"/>
  <c r="J24"/>
  <c r="E24"/>
  <c r="J124"/>
  <c r="J23"/>
  <c r="J21"/>
  <c r="E21"/>
  <c r="J123"/>
  <c r="J20"/>
  <c r="J18"/>
  <c r="E18"/>
  <c r="F92"/>
  <c r="J17"/>
  <c r="J15"/>
  <c r="E15"/>
  <c r="F91"/>
  <c r="J14"/>
  <c r="J12"/>
  <c r="J121"/>
  <c r="E7"/>
  <c r="E117"/>
  <c i="12" r="J37"/>
  <c r="J36"/>
  <c i="1" r="AY105"/>
  <c i="12" r="J35"/>
  <c i="1" r="AX105"/>
  <c i="12" r="BI159"/>
  <c r="BH159"/>
  <c r="BG159"/>
  <c r="BE159"/>
  <c r="T159"/>
  <c r="T158"/>
  <c r="R159"/>
  <c r="R158"/>
  <c r="P159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48"/>
  <c r="BH148"/>
  <c r="BG148"/>
  <c r="BE148"/>
  <c r="T148"/>
  <c r="R148"/>
  <c r="P148"/>
  <c r="BI146"/>
  <c r="BH146"/>
  <c r="BG146"/>
  <c r="BE146"/>
  <c r="T146"/>
  <c r="R146"/>
  <c r="P146"/>
  <c r="BI142"/>
  <c r="BH142"/>
  <c r="BG142"/>
  <c r="BE142"/>
  <c r="T142"/>
  <c r="T141"/>
  <c r="R142"/>
  <c r="R141"/>
  <c r="P142"/>
  <c r="P141"/>
  <c r="BI139"/>
  <c r="BH139"/>
  <c r="BG139"/>
  <c r="BE139"/>
  <c r="T139"/>
  <c r="R139"/>
  <c r="P139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6"/>
  <c r="BH126"/>
  <c r="BG126"/>
  <c r="BE126"/>
  <c r="T126"/>
  <c r="T125"/>
  <c r="R126"/>
  <c r="R125"/>
  <c r="P126"/>
  <c r="P125"/>
  <c r="F117"/>
  <c r="E115"/>
  <c r="F89"/>
  <c r="E87"/>
  <c r="J24"/>
  <c r="E24"/>
  <c r="J120"/>
  <c r="J23"/>
  <c r="J21"/>
  <c r="E21"/>
  <c r="J91"/>
  <c r="J20"/>
  <c r="J18"/>
  <c r="E18"/>
  <c r="F120"/>
  <c r="J17"/>
  <c r="J15"/>
  <c r="E15"/>
  <c r="F91"/>
  <c r="J14"/>
  <c r="J12"/>
  <c r="J117"/>
  <c r="E7"/>
  <c r="E85"/>
  <c i="11" r="J37"/>
  <c r="J36"/>
  <c i="1" r="AY104"/>
  <c i="11" r="J35"/>
  <c i="1" r="AX104"/>
  <c i="11" r="BI207"/>
  <c r="BH207"/>
  <c r="BG207"/>
  <c r="BE207"/>
  <c r="T207"/>
  <c r="R207"/>
  <c r="P207"/>
  <c r="BI204"/>
  <c r="BH204"/>
  <c r="BG204"/>
  <c r="BE204"/>
  <c r="T204"/>
  <c r="R204"/>
  <c r="P204"/>
  <c r="BI201"/>
  <c r="BH201"/>
  <c r="BG201"/>
  <c r="BE201"/>
  <c r="T201"/>
  <c r="R201"/>
  <c r="P201"/>
  <c r="BI198"/>
  <c r="BH198"/>
  <c r="BG198"/>
  <c r="BE198"/>
  <c r="T198"/>
  <c r="R198"/>
  <c r="P198"/>
  <c r="BI195"/>
  <c r="BH195"/>
  <c r="BG195"/>
  <c r="BE195"/>
  <c r="T195"/>
  <c r="R195"/>
  <c r="P195"/>
  <c r="BI190"/>
  <c r="BH190"/>
  <c r="BG190"/>
  <c r="BE190"/>
  <c r="T190"/>
  <c r="R190"/>
  <c r="P190"/>
  <c r="BI186"/>
  <c r="BH186"/>
  <c r="BG186"/>
  <c r="BE186"/>
  <c r="T186"/>
  <c r="R186"/>
  <c r="P186"/>
  <c r="BI179"/>
  <c r="BH179"/>
  <c r="BG179"/>
  <c r="BE179"/>
  <c r="T179"/>
  <c r="R179"/>
  <c r="P179"/>
  <c r="BI174"/>
  <c r="BH174"/>
  <c r="BG174"/>
  <c r="BE174"/>
  <c r="T174"/>
  <c r="R174"/>
  <c r="P174"/>
  <c r="BI171"/>
  <c r="BH171"/>
  <c r="BG171"/>
  <c r="BE171"/>
  <c r="T171"/>
  <c r="T170"/>
  <c r="R171"/>
  <c r="R170"/>
  <c r="P171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0"/>
  <c r="BH160"/>
  <c r="BG160"/>
  <c r="BE160"/>
  <c r="T160"/>
  <c r="R160"/>
  <c r="P160"/>
  <c r="BI156"/>
  <c r="BH156"/>
  <c r="BG156"/>
  <c r="BE156"/>
  <c r="T156"/>
  <c r="R156"/>
  <c r="P156"/>
  <c r="BI154"/>
  <c r="BH154"/>
  <c r="BG154"/>
  <c r="BE154"/>
  <c r="T154"/>
  <c r="R154"/>
  <c r="P154"/>
  <c r="BI150"/>
  <c r="BH150"/>
  <c r="BG150"/>
  <c r="BE150"/>
  <c r="T150"/>
  <c r="T149"/>
  <c r="R150"/>
  <c r="R149"/>
  <c r="P150"/>
  <c r="P149"/>
  <c r="BI147"/>
  <c r="BH147"/>
  <c r="BG147"/>
  <c r="BE147"/>
  <c r="T147"/>
  <c r="R147"/>
  <c r="P147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4"/>
  <c r="BH134"/>
  <c r="BG134"/>
  <c r="BE134"/>
  <c r="T134"/>
  <c r="T126"/>
  <c r="R134"/>
  <c r="R126"/>
  <c r="P134"/>
  <c r="P126"/>
  <c r="BI127"/>
  <c r="BH127"/>
  <c r="BG127"/>
  <c r="BE127"/>
  <c r="T127"/>
  <c r="R127"/>
  <c r="P127"/>
  <c r="F118"/>
  <c r="E116"/>
  <c r="F89"/>
  <c r="E87"/>
  <c r="J24"/>
  <c r="E24"/>
  <c r="J92"/>
  <c r="J23"/>
  <c r="J21"/>
  <c r="E21"/>
  <c r="J120"/>
  <c r="J20"/>
  <c r="J18"/>
  <c r="E18"/>
  <c r="F92"/>
  <c r="J17"/>
  <c r="J15"/>
  <c r="E15"/>
  <c r="F91"/>
  <c r="J14"/>
  <c r="J12"/>
  <c r="J118"/>
  <c r="E7"/>
  <c r="E114"/>
  <c i="10" r="J37"/>
  <c r="J36"/>
  <c i="1" r="AY103"/>
  <c i="10" r="J35"/>
  <c i="1" r="AX103"/>
  <c i="10" r="BI268"/>
  <c r="BH268"/>
  <c r="BG268"/>
  <c r="BE268"/>
  <c r="T268"/>
  <c r="R268"/>
  <c r="P268"/>
  <c r="BI265"/>
  <c r="BH265"/>
  <c r="BG265"/>
  <c r="BE265"/>
  <c r="T265"/>
  <c r="R265"/>
  <c r="P265"/>
  <c r="BI262"/>
  <c r="BH262"/>
  <c r="BG262"/>
  <c r="BE262"/>
  <c r="T262"/>
  <c r="R262"/>
  <c r="P262"/>
  <c r="BI259"/>
  <c r="BH259"/>
  <c r="BG259"/>
  <c r="BE259"/>
  <c r="T259"/>
  <c r="R259"/>
  <c r="P259"/>
  <c r="BI256"/>
  <c r="BH256"/>
  <c r="BG256"/>
  <c r="BE256"/>
  <c r="T256"/>
  <c r="R256"/>
  <c r="P256"/>
  <c r="BI251"/>
  <c r="BH251"/>
  <c r="BG251"/>
  <c r="BE251"/>
  <c r="T251"/>
  <c r="R251"/>
  <c r="P251"/>
  <c r="BI247"/>
  <c r="BH247"/>
  <c r="BG247"/>
  <c r="BE247"/>
  <c r="T247"/>
  <c r="R247"/>
  <c r="P247"/>
  <c r="BI243"/>
  <c r="BH243"/>
  <c r="BG243"/>
  <c r="BE243"/>
  <c r="T243"/>
  <c r="R243"/>
  <c r="P243"/>
  <c r="BI239"/>
  <c r="BH239"/>
  <c r="BG239"/>
  <c r="BE239"/>
  <c r="T239"/>
  <c r="R239"/>
  <c r="P239"/>
  <c r="BI234"/>
  <c r="BH234"/>
  <c r="BG234"/>
  <c r="BE234"/>
  <c r="T234"/>
  <c r="R234"/>
  <c r="P234"/>
  <c r="BI225"/>
  <c r="BH225"/>
  <c r="BG225"/>
  <c r="BE225"/>
  <c r="T225"/>
  <c r="R225"/>
  <c r="P225"/>
  <c r="BI220"/>
  <c r="BH220"/>
  <c r="BG220"/>
  <c r="BE220"/>
  <c r="T220"/>
  <c r="R220"/>
  <c r="P220"/>
  <c r="BI217"/>
  <c r="BH217"/>
  <c r="BG217"/>
  <c r="BE217"/>
  <c r="T217"/>
  <c r="R217"/>
  <c r="P217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5"/>
  <c r="BH205"/>
  <c r="BG205"/>
  <c r="BE205"/>
  <c r="T205"/>
  <c r="R205"/>
  <c r="P205"/>
  <c r="BI201"/>
  <c r="BH201"/>
  <c r="BG201"/>
  <c r="BE201"/>
  <c r="T201"/>
  <c r="R201"/>
  <c r="P201"/>
  <c r="BI198"/>
  <c r="BH198"/>
  <c r="BG198"/>
  <c r="BE198"/>
  <c r="T198"/>
  <c r="R198"/>
  <c r="P198"/>
  <c r="BI196"/>
  <c r="BH196"/>
  <c r="BG196"/>
  <c r="BE196"/>
  <c r="T196"/>
  <c r="R196"/>
  <c r="P196"/>
  <c r="BI193"/>
  <c r="BH193"/>
  <c r="BG193"/>
  <c r="BE193"/>
  <c r="T193"/>
  <c r="R193"/>
  <c r="P193"/>
  <c r="BI191"/>
  <c r="BH191"/>
  <c r="BG191"/>
  <c r="BE191"/>
  <c r="T191"/>
  <c r="R191"/>
  <c r="P191"/>
  <c r="BI188"/>
  <c r="BH188"/>
  <c r="BG188"/>
  <c r="BE188"/>
  <c r="T188"/>
  <c r="T187"/>
  <c r="R188"/>
  <c r="R187"/>
  <c r="P188"/>
  <c r="P187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3"/>
  <c r="BH173"/>
  <c r="BG173"/>
  <c r="BE173"/>
  <c r="T173"/>
  <c r="R173"/>
  <c r="P173"/>
  <c r="BI171"/>
  <c r="BH171"/>
  <c r="BG171"/>
  <c r="BE171"/>
  <c r="T171"/>
  <c r="R171"/>
  <c r="P171"/>
  <c r="BI168"/>
  <c r="BH168"/>
  <c r="BG168"/>
  <c r="BE168"/>
  <c r="T168"/>
  <c r="R168"/>
  <c r="P168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6"/>
  <c r="BH156"/>
  <c r="BG156"/>
  <c r="BE156"/>
  <c r="T156"/>
  <c r="R156"/>
  <c r="P156"/>
  <c r="BI152"/>
  <c r="BH152"/>
  <c r="BG152"/>
  <c r="BE152"/>
  <c r="T152"/>
  <c r="R152"/>
  <c r="P152"/>
  <c r="BI148"/>
  <c r="BH148"/>
  <c r="BG148"/>
  <c r="BE148"/>
  <c r="T148"/>
  <c r="T147"/>
  <c r="R148"/>
  <c r="R147"/>
  <c r="P148"/>
  <c r="P147"/>
  <c r="BI145"/>
  <c r="BH145"/>
  <c r="BG145"/>
  <c r="BE145"/>
  <c r="T145"/>
  <c r="R145"/>
  <c r="P145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BI129"/>
  <c r="BH129"/>
  <c r="BG129"/>
  <c r="BE129"/>
  <c r="T129"/>
  <c r="T128"/>
  <c r="R129"/>
  <c r="R128"/>
  <c r="P129"/>
  <c r="P128"/>
  <c r="F120"/>
  <c r="E118"/>
  <c r="F89"/>
  <c r="E87"/>
  <c r="J24"/>
  <c r="E24"/>
  <c r="J92"/>
  <c r="J23"/>
  <c r="J21"/>
  <c r="E21"/>
  <c r="J122"/>
  <c r="J20"/>
  <c r="J18"/>
  <c r="E18"/>
  <c r="F123"/>
  <c r="J17"/>
  <c r="J15"/>
  <c r="E15"/>
  <c r="F122"/>
  <c r="J14"/>
  <c r="J12"/>
  <c r="J89"/>
  <c r="E7"/>
  <c r="E85"/>
  <c i="9" r="J37"/>
  <c r="J36"/>
  <c i="1" r="AY102"/>
  <c i="9" r="J35"/>
  <c i="1" r="AX102"/>
  <c i="9" r="BI159"/>
  <c r="BH159"/>
  <c r="BG159"/>
  <c r="BE159"/>
  <c r="T159"/>
  <c r="T158"/>
  <c r="R159"/>
  <c r="R158"/>
  <c r="P159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48"/>
  <c r="BH148"/>
  <c r="BG148"/>
  <c r="BE148"/>
  <c r="T148"/>
  <c r="R148"/>
  <c r="P148"/>
  <c r="BI146"/>
  <c r="BH146"/>
  <c r="BG146"/>
  <c r="BE146"/>
  <c r="T146"/>
  <c r="R146"/>
  <c r="P146"/>
  <c r="BI142"/>
  <c r="BH142"/>
  <c r="BG142"/>
  <c r="BE142"/>
  <c r="T142"/>
  <c r="T141"/>
  <c r="R142"/>
  <c r="R141"/>
  <c r="P142"/>
  <c r="P141"/>
  <c r="BI139"/>
  <c r="BH139"/>
  <c r="BG139"/>
  <c r="BE139"/>
  <c r="T139"/>
  <c r="R139"/>
  <c r="P139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6"/>
  <c r="BH126"/>
  <c r="BG126"/>
  <c r="BE126"/>
  <c r="T126"/>
  <c r="T125"/>
  <c r="R126"/>
  <c r="R125"/>
  <c r="P126"/>
  <c r="P125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119"/>
  <c r="J14"/>
  <c r="J12"/>
  <c r="J117"/>
  <c r="E7"/>
  <c r="E85"/>
  <c i="8" r="J37"/>
  <c r="J36"/>
  <c i="1" r="AY101"/>
  <c i="8" r="J35"/>
  <c i="1" r="AX101"/>
  <c i="8" r="BI256"/>
  <c r="BH256"/>
  <c r="BG256"/>
  <c r="BE256"/>
  <c r="T256"/>
  <c r="R256"/>
  <c r="P256"/>
  <c r="BI253"/>
  <c r="BH253"/>
  <c r="BG253"/>
  <c r="BE253"/>
  <c r="T253"/>
  <c r="R253"/>
  <c r="P253"/>
  <c r="BI250"/>
  <c r="BH250"/>
  <c r="BG250"/>
  <c r="BE250"/>
  <c r="T250"/>
  <c r="R250"/>
  <c r="P250"/>
  <c r="BI247"/>
  <c r="BH247"/>
  <c r="BG247"/>
  <c r="BE247"/>
  <c r="T247"/>
  <c r="R247"/>
  <c r="P247"/>
  <c r="BI244"/>
  <c r="BH244"/>
  <c r="BG244"/>
  <c r="BE244"/>
  <c r="T244"/>
  <c r="R244"/>
  <c r="P244"/>
  <c r="BI239"/>
  <c r="BH239"/>
  <c r="BG239"/>
  <c r="BE239"/>
  <c r="T239"/>
  <c r="R239"/>
  <c r="P239"/>
  <c r="BI235"/>
  <c r="BH235"/>
  <c r="BG235"/>
  <c r="BE235"/>
  <c r="T235"/>
  <c r="R235"/>
  <c r="P235"/>
  <c r="BI231"/>
  <c r="BH231"/>
  <c r="BG231"/>
  <c r="BE231"/>
  <c r="T231"/>
  <c r="R231"/>
  <c r="P231"/>
  <c r="BI226"/>
  <c r="BH226"/>
  <c r="BG226"/>
  <c r="BE226"/>
  <c r="T226"/>
  <c r="R226"/>
  <c r="P226"/>
  <c r="BI219"/>
  <c r="BH219"/>
  <c r="BG219"/>
  <c r="BE219"/>
  <c r="T219"/>
  <c r="R219"/>
  <c r="P219"/>
  <c r="BI214"/>
  <c r="BH214"/>
  <c r="BG214"/>
  <c r="BE214"/>
  <c r="T214"/>
  <c r="R214"/>
  <c r="P214"/>
  <c r="BI211"/>
  <c r="BH211"/>
  <c r="BG211"/>
  <c r="BE211"/>
  <c r="T211"/>
  <c r="T210"/>
  <c r="R211"/>
  <c r="R210"/>
  <c r="P211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199"/>
  <c r="BH199"/>
  <c r="BG199"/>
  <c r="BE199"/>
  <c r="T199"/>
  <c r="R199"/>
  <c r="P199"/>
  <c r="BI195"/>
  <c r="BH195"/>
  <c r="BG195"/>
  <c r="BE195"/>
  <c r="T195"/>
  <c r="R195"/>
  <c r="P195"/>
  <c r="BI193"/>
  <c r="BH193"/>
  <c r="BG193"/>
  <c r="BE193"/>
  <c r="T193"/>
  <c r="R193"/>
  <c r="P193"/>
  <c r="BI190"/>
  <c r="BH190"/>
  <c r="BG190"/>
  <c r="BE190"/>
  <c r="T190"/>
  <c r="R190"/>
  <c r="P190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78"/>
  <c r="BH178"/>
  <c r="BG178"/>
  <c r="BE178"/>
  <c r="T178"/>
  <c r="R178"/>
  <c r="P178"/>
  <c r="BI174"/>
  <c r="BH174"/>
  <c r="BG174"/>
  <c r="BE174"/>
  <c r="T174"/>
  <c r="T173"/>
  <c r="R174"/>
  <c r="R173"/>
  <c r="P174"/>
  <c r="P173"/>
  <c r="BI171"/>
  <c r="BH171"/>
  <c r="BG171"/>
  <c r="BE171"/>
  <c r="T171"/>
  <c r="R171"/>
  <c r="P171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0"/>
  <c r="BH160"/>
  <c r="BG160"/>
  <c r="BE160"/>
  <c r="T160"/>
  <c r="R160"/>
  <c r="P160"/>
  <c r="BI158"/>
  <c r="BH158"/>
  <c r="BG158"/>
  <c r="BE158"/>
  <c r="T158"/>
  <c r="R158"/>
  <c r="P158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5"/>
  <c r="BH145"/>
  <c r="BG145"/>
  <c r="BE145"/>
  <c r="T145"/>
  <c r="R145"/>
  <c r="P145"/>
  <c r="BI141"/>
  <c r="BH141"/>
  <c r="BG141"/>
  <c r="BE141"/>
  <c r="T141"/>
  <c r="R141"/>
  <c r="P141"/>
  <c r="BI133"/>
  <c r="BH133"/>
  <c r="BG133"/>
  <c r="BE133"/>
  <c r="T133"/>
  <c r="R133"/>
  <c r="P133"/>
  <c r="BI129"/>
  <c r="BH129"/>
  <c r="BG129"/>
  <c r="BE129"/>
  <c r="T129"/>
  <c r="T128"/>
  <c r="R129"/>
  <c r="R128"/>
  <c r="P129"/>
  <c r="P128"/>
  <c r="F120"/>
  <c r="E118"/>
  <c r="F89"/>
  <c r="E87"/>
  <c r="J24"/>
  <c r="E24"/>
  <c r="J92"/>
  <c r="J23"/>
  <c r="J21"/>
  <c r="E21"/>
  <c r="J91"/>
  <c r="J20"/>
  <c r="J18"/>
  <c r="E18"/>
  <c r="F123"/>
  <c r="J17"/>
  <c r="J15"/>
  <c r="E15"/>
  <c r="F122"/>
  <c r="J14"/>
  <c r="J12"/>
  <c r="J89"/>
  <c r="E7"/>
  <c r="E116"/>
  <c i="7" r="J37"/>
  <c r="J36"/>
  <c i="1" r="AY100"/>
  <c i="7" r="J35"/>
  <c i="1" r="AX100"/>
  <c i="7"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R275"/>
  <c r="P275"/>
  <c r="BI272"/>
  <c r="BH272"/>
  <c r="BG272"/>
  <c r="BE272"/>
  <c r="T272"/>
  <c r="R272"/>
  <c r="P272"/>
  <c r="BI267"/>
  <c r="BH267"/>
  <c r="BG267"/>
  <c r="BE267"/>
  <c r="T267"/>
  <c r="R267"/>
  <c r="P267"/>
  <c r="BI263"/>
  <c r="BH263"/>
  <c r="BG263"/>
  <c r="BE263"/>
  <c r="T263"/>
  <c r="R263"/>
  <c r="P263"/>
  <c r="BI259"/>
  <c r="BH259"/>
  <c r="BG259"/>
  <c r="BE259"/>
  <c r="T259"/>
  <c r="R259"/>
  <c r="P259"/>
  <c r="BI255"/>
  <c r="BH255"/>
  <c r="BG255"/>
  <c r="BE255"/>
  <c r="T255"/>
  <c r="R255"/>
  <c r="P255"/>
  <c r="BI250"/>
  <c r="BH250"/>
  <c r="BG250"/>
  <c r="BE250"/>
  <c r="T250"/>
  <c r="R250"/>
  <c r="P250"/>
  <c r="BI241"/>
  <c r="BH241"/>
  <c r="BG241"/>
  <c r="BE241"/>
  <c r="T241"/>
  <c r="R241"/>
  <c r="P241"/>
  <c r="BI236"/>
  <c r="BH236"/>
  <c r="BG236"/>
  <c r="BE236"/>
  <c r="T236"/>
  <c r="R236"/>
  <c r="P236"/>
  <c r="BI233"/>
  <c r="BH233"/>
  <c r="BG233"/>
  <c r="BE233"/>
  <c r="T233"/>
  <c r="R233"/>
  <c r="P233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21"/>
  <c r="BH221"/>
  <c r="BG221"/>
  <c r="BE221"/>
  <c r="T221"/>
  <c r="R221"/>
  <c r="P221"/>
  <c r="BI217"/>
  <c r="BH217"/>
  <c r="BG217"/>
  <c r="BE217"/>
  <c r="T217"/>
  <c r="R217"/>
  <c r="P217"/>
  <c r="BI214"/>
  <c r="BH214"/>
  <c r="BG214"/>
  <c r="BE214"/>
  <c r="T214"/>
  <c r="R214"/>
  <c r="P214"/>
  <c r="BI212"/>
  <c r="BH212"/>
  <c r="BG212"/>
  <c r="BE212"/>
  <c r="T212"/>
  <c r="R212"/>
  <c r="P212"/>
  <c r="BI209"/>
  <c r="BH209"/>
  <c r="BG209"/>
  <c r="BE209"/>
  <c r="T209"/>
  <c r="R209"/>
  <c r="P209"/>
  <c r="BI207"/>
  <c r="BH207"/>
  <c r="BG207"/>
  <c r="BE207"/>
  <c r="T207"/>
  <c r="R207"/>
  <c r="P207"/>
  <c r="BI204"/>
  <c r="BH204"/>
  <c r="BG204"/>
  <c r="BE204"/>
  <c r="T204"/>
  <c r="T203"/>
  <c r="R204"/>
  <c r="R203"/>
  <c r="P204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5"/>
  <c r="BH195"/>
  <c r="BG195"/>
  <c r="BE195"/>
  <c r="T195"/>
  <c r="R195"/>
  <c r="P195"/>
  <c r="BI193"/>
  <c r="BH193"/>
  <c r="BG193"/>
  <c r="BE193"/>
  <c r="T193"/>
  <c r="R193"/>
  <c r="P193"/>
  <c r="BI189"/>
  <c r="BH189"/>
  <c r="BG189"/>
  <c r="BE189"/>
  <c r="T189"/>
  <c r="R189"/>
  <c r="P189"/>
  <c r="BI187"/>
  <c r="BH187"/>
  <c r="BG187"/>
  <c r="BE187"/>
  <c r="T187"/>
  <c r="R187"/>
  <c r="P187"/>
  <c r="BI184"/>
  <c r="BH184"/>
  <c r="BG184"/>
  <c r="BE184"/>
  <c r="T184"/>
  <c r="R184"/>
  <c r="P184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2"/>
  <c r="BH172"/>
  <c r="BG172"/>
  <c r="BE172"/>
  <c r="T172"/>
  <c r="R172"/>
  <c r="P172"/>
  <c r="BI168"/>
  <c r="BH168"/>
  <c r="BG168"/>
  <c r="BE168"/>
  <c r="T168"/>
  <c r="R168"/>
  <c r="P168"/>
  <c r="BI164"/>
  <c r="BH164"/>
  <c r="BG164"/>
  <c r="BE164"/>
  <c r="T164"/>
  <c r="T163"/>
  <c r="R164"/>
  <c r="R163"/>
  <c r="P164"/>
  <c r="P163"/>
  <c r="BI161"/>
  <c r="BH161"/>
  <c r="BG161"/>
  <c r="BE161"/>
  <c r="T161"/>
  <c r="R161"/>
  <c r="P161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0"/>
  <c r="BH150"/>
  <c r="BG150"/>
  <c r="BE150"/>
  <c r="T150"/>
  <c r="R150"/>
  <c r="P150"/>
  <c r="BI148"/>
  <c r="BH148"/>
  <c r="BG148"/>
  <c r="BE148"/>
  <c r="T148"/>
  <c r="R148"/>
  <c r="P148"/>
  <c r="BI144"/>
  <c r="BH144"/>
  <c r="BG144"/>
  <c r="BE144"/>
  <c r="T144"/>
  <c r="R144"/>
  <c r="P144"/>
  <c r="BI141"/>
  <c r="BH141"/>
  <c r="BG141"/>
  <c r="BE141"/>
  <c r="T141"/>
  <c r="R141"/>
  <c r="P141"/>
  <c r="BI134"/>
  <c r="BH134"/>
  <c r="BG134"/>
  <c r="BE134"/>
  <c r="T134"/>
  <c r="R134"/>
  <c r="P134"/>
  <c r="BI130"/>
  <c r="BH130"/>
  <c r="BG130"/>
  <c r="BE130"/>
  <c r="T130"/>
  <c r="T129"/>
  <c r="R130"/>
  <c r="R129"/>
  <c r="P130"/>
  <c r="P129"/>
  <c r="F121"/>
  <c r="E119"/>
  <c r="F89"/>
  <c r="E87"/>
  <c r="J24"/>
  <c r="E24"/>
  <c r="J124"/>
  <c r="J23"/>
  <c r="J21"/>
  <c r="E21"/>
  <c r="J91"/>
  <c r="J20"/>
  <c r="J18"/>
  <c r="E18"/>
  <c r="F124"/>
  <c r="J17"/>
  <c r="J15"/>
  <c r="E15"/>
  <c r="F123"/>
  <c r="J14"/>
  <c r="J12"/>
  <c r="J89"/>
  <c r="E7"/>
  <c r="E85"/>
  <c i="6" r="J37"/>
  <c r="J36"/>
  <c i="1" r="AY99"/>
  <c i="6" r="J35"/>
  <c i="1" r="AX99"/>
  <c i="6" r="BI289"/>
  <c r="BH289"/>
  <c r="BG289"/>
  <c r="BE289"/>
  <c r="T289"/>
  <c r="R289"/>
  <c r="P289"/>
  <c r="BI286"/>
  <c r="BH286"/>
  <c r="BG286"/>
  <c r="BE286"/>
  <c r="T286"/>
  <c r="R286"/>
  <c r="P286"/>
  <c r="BI283"/>
  <c r="BH283"/>
  <c r="BG283"/>
  <c r="BE283"/>
  <c r="T283"/>
  <c r="R283"/>
  <c r="P283"/>
  <c r="BI280"/>
  <c r="BH280"/>
  <c r="BG280"/>
  <c r="BE280"/>
  <c r="T280"/>
  <c r="R280"/>
  <c r="P280"/>
  <c r="BI277"/>
  <c r="BH277"/>
  <c r="BG277"/>
  <c r="BE277"/>
  <c r="T277"/>
  <c r="R277"/>
  <c r="P277"/>
  <c r="BI272"/>
  <c r="BH272"/>
  <c r="BG272"/>
  <c r="BE272"/>
  <c r="T272"/>
  <c r="R272"/>
  <c r="P272"/>
  <c r="BI268"/>
  <c r="BH268"/>
  <c r="BG268"/>
  <c r="BE268"/>
  <c r="T268"/>
  <c r="R268"/>
  <c r="P268"/>
  <c r="BI264"/>
  <c r="BH264"/>
  <c r="BG264"/>
  <c r="BE264"/>
  <c r="T264"/>
  <c r="R264"/>
  <c r="P264"/>
  <c r="BI260"/>
  <c r="BH260"/>
  <c r="BG260"/>
  <c r="BE260"/>
  <c r="T260"/>
  <c r="R260"/>
  <c r="P260"/>
  <c r="BI255"/>
  <c r="BH255"/>
  <c r="BG255"/>
  <c r="BE255"/>
  <c r="T255"/>
  <c r="R255"/>
  <c r="P255"/>
  <c r="BI246"/>
  <c r="BH246"/>
  <c r="BG246"/>
  <c r="BE246"/>
  <c r="T246"/>
  <c r="R246"/>
  <c r="P246"/>
  <c r="BI241"/>
  <c r="BH241"/>
  <c r="BG241"/>
  <c r="BE241"/>
  <c r="T241"/>
  <c r="R241"/>
  <c r="P241"/>
  <c r="BI238"/>
  <c r="BH238"/>
  <c r="BG238"/>
  <c r="BE238"/>
  <c r="T238"/>
  <c r="R238"/>
  <c r="P238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6"/>
  <c r="BH226"/>
  <c r="BG226"/>
  <c r="BE226"/>
  <c r="T226"/>
  <c r="R226"/>
  <c r="P226"/>
  <c r="BI222"/>
  <c r="BH222"/>
  <c r="BG222"/>
  <c r="BE222"/>
  <c r="T222"/>
  <c r="R222"/>
  <c r="P222"/>
  <c r="BI219"/>
  <c r="BH219"/>
  <c r="BG219"/>
  <c r="BE219"/>
  <c r="T219"/>
  <c r="R219"/>
  <c r="P219"/>
  <c r="BI217"/>
  <c r="BH217"/>
  <c r="BG217"/>
  <c r="BE217"/>
  <c r="T217"/>
  <c r="R217"/>
  <c r="P217"/>
  <c r="BI214"/>
  <c r="BH214"/>
  <c r="BG214"/>
  <c r="BE214"/>
  <c r="T214"/>
  <c r="R214"/>
  <c r="P214"/>
  <c r="BI212"/>
  <c r="BH212"/>
  <c r="BG212"/>
  <c r="BE212"/>
  <c r="T212"/>
  <c r="R212"/>
  <c r="P212"/>
  <c r="BI209"/>
  <c r="BH209"/>
  <c r="BG209"/>
  <c r="BE209"/>
  <c r="T209"/>
  <c r="T208"/>
  <c r="R209"/>
  <c r="R208"/>
  <c r="P209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7"/>
  <c r="BH197"/>
  <c r="BG197"/>
  <c r="BE197"/>
  <c r="T197"/>
  <c r="R197"/>
  <c r="P197"/>
  <c r="BI193"/>
  <c r="BH193"/>
  <c r="BG193"/>
  <c r="BE193"/>
  <c r="T193"/>
  <c r="R193"/>
  <c r="P193"/>
  <c r="BI191"/>
  <c r="BH191"/>
  <c r="BG191"/>
  <c r="BE191"/>
  <c r="T191"/>
  <c r="R191"/>
  <c r="P191"/>
  <c r="BI188"/>
  <c r="BH188"/>
  <c r="BG188"/>
  <c r="BE188"/>
  <c r="T188"/>
  <c r="R188"/>
  <c r="P188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6"/>
  <c r="BH176"/>
  <c r="BG176"/>
  <c r="BE176"/>
  <c r="T176"/>
  <c r="R176"/>
  <c r="P176"/>
  <c r="BI172"/>
  <c r="BH172"/>
  <c r="BG172"/>
  <c r="BE172"/>
  <c r="T172"/>
  <c r="R172"/>
  <c r="P172"/>
  <c r="BI168"/>
  <c r="BH168"/>
  <c r="BG168"/>
  <c r="BE168"/>
  <c r="T168"/>
  <c r="T167"/>
  <c r="R168"/>
  <c r="R167"/>
  <c r="P168"/>
  <c r="P167"/>
  <c r="BI165"/>
  <c r="BH165"/>
  <c r="BG165"/>
  <c r="BE165"/>
  <c r="T165"/>
  <c r="R165"/>
  <c r="P165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4"/>
  <c r="BH154"/>
  <c r="BG154"/>
  <c r="BE154"/>
  <c r="T154"/>
  <c r="R154"/>
  <c r="P154"/>
  <c r="BI152"/>
  <c r="BH152"/>
  <c r="BG152"/>
  <c r="BE152"/>
  <c r="T152"/>
  <c r="R152"/>
  <c r="P152"/>
  <c r="BI148"/>
  <c r="BH148"/>
  <c r="BG148"/>
  <c r="BE148"/>
  <c r="T148"/>
  <c r="R148"/>
  <c r="P148"/>
  <c r="BI144"/>
  <c r="BH144"/>
  <c r="BG144"/>
  <c r="BE144"/>
  <c r="T144"/>
  <c r="R144"/>
  <c r="P144"/>
  <c r="BI141"/>
  <c r="BH141"/>
  <c r="BG141"/>
  <c r="BE141"/>
  <c r="T141"/>
  <c r="R141"/>
  <c r="P141"/>
  <c r="BI134"/>
  <c r="BH134"/>
  <c r="BG134"/>
  <c r="BE134"/>
  <c r="T134"/>
  <c r="R134"/>
  <c r="P134"/>
  <c r="BI130"/>
  <c r="BH130"/>
  <c r="BG130"/>
  <c r="BE130"/>
  <c r="T130"/>
  <c r="T129"/>
  <c r="R130"/>
  <c r="R129"/>
  <c r="P130"/>
  <c r="P129"/>
  <c r="F121"/>
  <c r="E119"/>
  <c r="F89"/>
  <c r="E87"/>
  <c r="J24"/>
  <c r="E24"/>
  <c r="J124"/>
  <c r="J23"/>
  <c r="J21"/>
  <c r="E21"/>
  <c r="J91"/>
  <c r="J20"/>
  <c r="J18"/>
  <c r="E18"/>
  <c r="F124"/>
  <c r="J17"/>
  <c r="J15"/>
  <c r="E15"/>
  <c r="F123"/>
  <c r="J14"/>
  <c r="J12"/>
  <c r="J121"/>
  <c r="E7"/>
  <c r="E85"/>
  <c i="5" r="J37"/>
  <c r="J36"/>
  <c i="1" r="AY98"/>
  <c i="5" r="J35"/>
  <c i="1" r="AX98"/>
  <c i="5" r="BI285"/>
  <c r="BH285"/>
  <c r="BG285"/>
  <c r="BE285"/>
  <c r="T285"/>
  <c r="R285"/>
  <c r="P285"/>
  <c r="BI282"/>
  <c r="BH282"/>
  <c r="BG282"/>
  <c r="BE282"/>
  <c r="T282"/>
  <c r="R282"/>
  <c r="P282"/>
  <c r="BI279"/>
  <c r="BH279"/>
  <c r="BG279"/>
  <c r="BE279"/>
  <c r="T279"/>
  <c r="R279"/>
  <c r="P279"/>
  <c r="BI276"/>
  <c r="BH276"/>
  <c r="BG276"/>
  <c r="BE276"/>
  <c r="T276"/>
  <c r="R276"/>
  <c r="P276"/>
  <c r="BI273"/>
  <c r="BH273"/>
  <c r="BG273"/>
  <c r="BE273"/>
  <c r="T273"/>
  <c r="R273"/>
  <c r="P273"/>
  <c r="BI268"/>
  <c r="BH268"/>
  <c r="BG268"/>
  <c r="BE268"/>
  <c r="T268"/>
  <c r="R268"/>
  <c r="P268"/>
  <c r="BI261"/>
  <c r="BH261"/>
  <c r="BG261"/>
  <c r="BE261"/>
  <c r="T261"/>
  <c r="R261"/>
  <c r="P261"/>
  <c r="BI254"/>
  <c r="BH254"/>
  <c r="BG254"/>
  <c r="BE254"/>
  <c r="T254"/>
  <c r="R254"/>
  <c r="P254"/>
  <c r="BI250"/>
  <c r="BH250"/>
  <c r="BG250"/>
  <c r="BE250"/>
  <c r="T250"/>
  <c r="R250"/>
  <c r="P250"/>
  <c r="BI246"/>
  <c r="BH246"/>
  <c r="BG246"/>
  <c r="BE246"/>
  <c r="T246"/>
  <c r="R246"/>
  <c r="P246"/>
  <c r="BI242"/>
  <c r="BH242"/>
  <c r="BG242"/>
  <c r="BE242"/>
  <c r="T242"/>
  <c r="R242"/>
  <c r="P242"/>
  <c r="BI237"/>
  <c r="BH237"/>
  <c r="BG237"/>
  <c r="BE237"/>
  <c r="T237"/>
  <c r="R237"/>
  <c r="P237"/>
  <c r="BI228"/>
  <c r="BH228"/>
  <c r="BG228"/>
  <c r="BE228"/>
  <c r="T228"/>
  <c r="R228"/>
  <c r="P228"/>
  <c r="BI223"/>
  <c r="BH223"/>
  <c r="BG223"/>
  <c r="BE223"/>
  <c r="T223"/>
  <c r="R223"/>
  <c r="P223"/>
  <c r="BI220"/>
  <c r="BH220"/>
  <c r="BG220"/>
  <c r="BE220"/>
  <c r="T220"/>
  <c r="R220"/>
  <c r="P220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8"/>
  <c r="BH208"/>
  <c r="BG208"/>
  <c r="BE208"/>
  <c r="T208"/>
  <c r="R208"/>
  <c r="P208"/>
  <c r="BI204"/>
  <c r="BH204"/>
  <c r="BG204"/>
  <c r="BE204"/>
  <c r="T204"/>
  <c r="R204"/>
  <c r="P204"/>
  <c r="BI201"/>
  <c r="BH201"/>
  <c r="BG201"/>
  <c r="BE201"/>
  <c r="T201"/>
  <c r="R201"/>
  <c r="P201"/>
  <c r="BI199"/>
  <c r="BH199"/>
  <c r="BG199"/>
  <c r="BE199"/>
  <c r="T199"/>
  <c r="R199"/>
  <c r="P199"/>
  <c r="BI196"/>
  <c r="BH196"/>
  <c r="BG196"/>
  <c r="BE196"/>
  <c r="T196"/>
  <c r="R196"/>
  <c r="P196"/>
  <c r="BI194"/>
  <c r="BH194"/>
  <c r="BG194"/>
  <c r="BE194"/>
  <c r="T194"/>
  <c r="R194"/>
  <c r="P194"/>
  <c r="BI191"/>
  <c r="BH191"/>
  <c r="BG191"/>
  <c r="BE191"/>
  <c r="T191"/>
  <c r="T190"/>
  <c r="R191"/>
  <c r="R190"/>
  <c r="P191"/>
  <c r="P190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1"/>
  <c r="BH181"/>
  <c r="BG181"/>
  <c r="BE181"/>
  <c r="T181"/>
  <c r="R181"/>
  <c r="P181"/>
  <c r="BI177"/>
  <c r="BH177"/>
  <c r="BG177"/>
  <c r="BE177"/>
  <c r="T177"/>
  <c r="R177"/>
  <c r="P177"/>
  <c r="BI175"/>
  <c r="BH175"/>
  <c r="BG175"/>
  <c r="BE175"/>
  <c r="T175"/>
  <c r="R175"/>
  <c r="P175"/>
  <c r="BI172"/>
  <c r="BH172"/>
  <c r="BG172"/>
  <c r="BE172"/>
  <c r="T172"/>
  <c r="R172"/>
  <c r="P172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0"/>
  <c r="BH160"/>
  <c r="BG160"/>
  <c r="BE160"/>
  <c r="T160"/>
  <c r="R160"/>
  <c r="P160"/>
  <c r="BI156"/>
  <c r="BH156"/>
  <c r="BG156"/>
  <c r="BE156"/>
  <c r="T156"/>
  <c r="R156"/>
  <c r="P156"/>
  <c r="BI152"/>
  <c r="BH152"/>
  <c r="BG152"/>
  <c r="BE152"/>
  <c r="T152"/>
  <c r="T151"/>
  <c r="R152"/>
  <c r="R151"/>
  <c r="P152"/>
  <c r="P151"/>
  <c r="BI149"/>
  <c r="BH149"/>
  <c r="BG149"/>
  <c r="BE149"/>
  <c r="T149"/>
  <c r="R149"/>
  <c r="P149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6"/>
  <c r="BH136"/>
  <c r="BG136"/>
  <c r="BE136"/>
  <c r="T136"/>
  <c r="R136"/>
  <c r="P136"/>
  <c r="BI129"/>
  <c r="BH129"/>
  <c r="BG129"/>
  <c r="BE129"/>
  <c r="T129"/>
  <c r="R129"/>
  <c r="P129"/>
  <c r="F120"/>
  <c r="E118"/>
  <c r="F89"/>
  <c r="E87"/>
  <c r="J24"/>
  <c r="E24"/>
  <c r="J123"/>
  <c r="J23"/>
  <c r="J21"/>
  <c r="E21"/>
  <c r="J91"/>
  <c r="J20"/>
  <c r="J18"/>
  <c r="E18"/>
  <c r="F92"/>
  <c r="J17"/>
  <c r="J15"/>
  <c r="E15"/>
  <c r="F122"/>
  <c r="J14"/>
  <c r="J12"/>
  <c r="J120"/>
  <c r="E7"/>
  <c r="E116"/>
  <c i="4" r="J37"/>
  <c r="J36"/>
  <c i="1" r="AY97"/>
  <c i="4" r="J35"/>
  <c i="1" r="AX97"/>
  <c i="4" r="BI287"/>
  <c r="BH287"/>
  <c r="BG287"/>
  <c r="BE287"/>
  <c r="T287"/>
  <c r="R287"/>
  <c r="P287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R275"/>
  <c r="P275"/>
  <c r="BI270"/>
  <c r="BH270"/>
  <c r="BG270"/>
  <c r="BE270"/>
  <c r="T270"/>
  <c r="R270"/>
  <c r="P270"/>
  <c r="BI266"/>
  <c r="BH266"/>
  <c r="BG266"/>
  <c r="BE266"/>
  <c r="T266"/>
  <c r="R266"/>
  <c r="P266"/>
  <c r="BI262"/>
  <c r="BH262"/>
  <c r="BG262"/>
  <c r="BE262"/>
  <c r="T262"/>
  <c r="R262"/>
  <c r="P262"/>
  <c r="BI258"/>
  <c r="BH258"/>
  <c r="BG258"/>
  <c r="BE258"/>
  <c r="T258"/>
  <c r="R258"/>
  <c r="P258"/>
  <c r="BI253"/>
  <c r="BH253"/>
  <c r="BG253"/>
  <c r="BE253"/>
  <c r="T253"/>
  <c r="R253"/>
  <c r="P253"/>
  <c r="BI244"/>
  <c r="BH244"/>
  <c r="BG244"/>
  <c r="BE244"/>
  <c r="T244"/>
  <c r="R244"/>
  <c r="P244"/>
  <c r="BI239"/>
  <c r="BH239"/>
  <c r="BG239"/>
  <c r="BE239"/>
  <c r="T239"/>
  <c r="R239"/>
  <c r="P239"/>
  <c r="BI236"/>
  <c r="BH236"/>
  <c r="BG236"/>
  <c r="BE236"/>
  <c r="T236"/>
  <c r="R236"/>
  <c r="P236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4"/>
  <c r="BH224"/>
  <c r="BG224"/>
  <c r="BE224"/>
  <c r="T224"/>
  <c r="R224"/>
  <c r="P224"/>
  <c r="BI220"/>
  <c r="BH220"/>
  <c r="BG220"/>
  <c r="BE220"/>
  <c r="T220"/>
  <c r="R220"/>
  <c r="P220"/>
  <c r="BI217"/>
  <c r="BH217"/>
  <c r="BG217"/>
  <c r="BE217"/>
  <c r="T217"/>
  <c r="R217"/>
  <c r="P217"/>
  <c r="BI215"/>
  <c r="BH215"/>
  <c r="BG215"/>
  <c r="BE215"/>
  <c r="T215"/>
  <c r="R215"/>
  <c r="P215"/>
  <c r="BI212"/>
  <c r="BH212"/>
  <c r="BG212"/>
  <c r="BE212"/>
  <c r="T212"/>
  <c r="R212"/>
  <c r="P212"/>
  <c r="BI210"/>
  <c r="BH210"/>
  <c r="BG210"/>
  <c r="BE210"/>
  <c r="T210"/>
  <c r="R210"/>
  <c r="P210"/>
  <c r="BI207"/>
  <c r="BH207"/>
  <c r="BG207"/>
  <c r="BE207"/>
  <c r="T207"/>
  <c r="T206"/>
  <c r="R207"/>
  <c r="R206"/>
  <c r="P207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7"/>
  <c r="BH197"/>
  <c r="BG197"/>
  <c r="BE197"/>
  <c r="T197"/>
  <c r="R197"/>
  <c r="P197"/>
  <c r="BI193"/>
  <c r="BH193"/>
  <c r="BG193"/>
  <c r="BE193"/>
  <c r="T193"/>
  <c r="R193"/>
  <c r="P193"/>
  <c r="BI191"/>
  <c r="BH191"/>
  <c r="BG191"/>
  <c r="BE191"/>
  <c r="T191"/>
  <c r="R191"/>
  <c r="P191"/>
  <c r="BI188"/>
  <c r="BH188"/>
  <c r="BG188"/>
  <c r="BE188"/>
  <c r="T188"/>
  <c r="R188"/>
  <c r="P188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6"/>
  <c r="BH176"/>
  <c r="BG176"/>
  <c r="BE176"/>
  <c r="T176"/>
  <c r="R176"/>
  <c r="P176"/>
  <c r="BI172"/>
  <c r="BH172"/>
  <c r="BG172"/>
  <c r="BE172"/>
  <c r="T172"/>
  <c r="R172"/>
  <c r="P172"/>
  <c r="BI168"/>
  <c r="BH168"/>
  <c r="BG168"/>
  <c r="BE168"/>
  <c r="T168"/>
  <c r="T167"/>
  <c r="R168"/>
  <c r="R167"/>
  <c r="P168"/>
  <c r="P167"/>
  <c r="BI165"/>
  <c r="BH165"/>
  <c r="BG165"/>
  <c r="BE165"/>
  <c r="T165"/>
  <c r="R165"/>
  <c r="P165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4"/>
  <c r="BH154"/>
  <c r="BG154"/>
  <c r="BE154"/>
  <c r="T154"/>
  <c r="R154"/>
  <c r="P154"/>
  <c r="BI152"/>
  <c r="BH152"/>
  <c r="BG152"/>
  <c r="BE152"/>
  <c r="T152"/>
  <c r="R152"/>
  <c r="P152"/>
  <c r="BI148"/>
  <c r="BH148"/>
  <c r="BG148"/>
  <c r="BE148"/>
  <c r="T148"/>
  <c r="R148"/>
  <c r="P148"/>
  <c r="BI145"/>
  <c r="BH145"/>
  <c r="BG145"/>
  <c r="BE145"/>
  <c r="T145"/>
  <c r="R145"/>
  <c r="P145"/>
  <c r="BI141"/>
  <c r="BH141"/>
  <c r="BG141"/>
  <c r="BE141"/>
  <c r="T141"/>
  <c r="R141"/>
  <c r="P141"/>
  <c r="BI134"/>
  <c r="BH134"/>
  <c r="BG134"/>
  <c r="BE134"/>
  <c r="T134"/>
  <c r="R134"/>
  <c r="P134"/>
  <c r="BI130"/>
  <c r="BH130"/>
  <c r="BG130"/>
  <c r="BE130"/>
  <c r="T130"/>
  <c r="T129"/>
  <c r="R130"/>
  <c r="R129"/>
  <c r="P130"/>
  <c r="P129"/>
  <c r="F121"/>
  <c r="E119"/>
  <c r="F89"/>
  <c r="E87"/>
  <c r="J24"/>
  <c r="E24"/>
  <c r="J124"/>
  <c r="J23"/>
  <c r="J21"/>
  <c r="E21"/>
  <c r="J91"/>
  <c r="J20"/>
  <c r="J18"/>
  <c r="E18"/>
  <c r="F124"/>
  <c r="J17"/>
  <c r="J15"/>
  <c r="E15"/>
  <c r="F91"/>
  <c r="J14"/>
  <c r="J12"/>
  <c r="J121"/>
  <c r="E7"/>
  <c r="E85"/>
  <c i="3" r="J37"/>
  <c r="J36"/>
  <c i="1" r="AY96"/>
  <c i="3" r="J35"/>
  <c i="1" r="AX96"/>
  <c i="3" r="BI304"/>
  <c r="BH304"/>
  <c r="BG304"/>
  <c r="BE304"/>
  <c r="T304"/>
  <c r="R304"/>
  <c r="P304"/>
  <c r="BI301"/>
  <c r="BH301"/>
  <c r="BG301"/>
  <c r="BE301"/>
  <c r="T301"/>
  <c r="R301"/>
  <c r="P301"/>
  <c r="BI298"/>
  <c r="BH298"/>
  <c r="BG298"/>
  <c r="BE298"/>
  <c r="T298"/>
  <c r="R298"/>
  <c r="P298"/>
  <c r="BI295"/>
  <c r="BH295"/>
  <c r="BG295"/>
  <c r="BE295"/>
  <c r="T295"/>
  <c r="R295"/>
  <c r="P295"/>
  <c r="BI292"/>
  <c r="BH292"/>
  <c r="BG292"/>
  <c r="BE292"/>
  <c r="T292"/>
  <c r="R292"/>
  <c r="P292"/>
  <c r="BI287"/>
  <c r="BH287"/>
  <c r="BG287"/>
  <c r="BE287"/>
  <c r="T287"/>
  <c r="R287"/>
  <c r="P287"/>
  <c r="BI280"/>
  <c r="BH280"/>
  <c r="BG280"/>
  <c r="BE280"/>
  <c r="T280"/>
  <c r="R280"/>
  <c r="P280"/>
  <c r="BI273"/>
  <c r="BH273"/>
  <c r="BG273"/>
  <c r="BE273"/>
  <c r="T273"/>
  <c r="R273"/>
  <c r="P273"/>
  <c r="BI268"/>
  <c r="BH268"/>
  <c r="BG268"/>
  <c r="BE268"/>
  <c r="T268"/>
  <c r="R268"/>
  <c r="P268"/>
  <c r="BI264"/>
  <c r="BH264"/>
  <c r="BG264"/>
  <c r="BE264"/>
  <c r="T264"/>
  <c r="R264"/>
  <c r="P264"/>
  <c r="BI259"/>
  <c r="BH259"/>
  <c r="BG259"/>
  <c r="BE259"/>
  <c r="T259"/>
  <c r="R259"/>
  <c r="P259"/>
  <c r="BI250"/>
  <c r="BH250"/>
  <c r="BG250"/>
  <c r="BE250"/>
  <c r="T250"/>
  <c r="R250"/>
  <c r="P250"/>
  <c r="BI245"/>
  <c r="BH245"/>
  <c r="BG245"/>
  <c r="BE245"/>
  <c r="T245"/>
  <c r="R245"/>
  <c r="P245"/>
  <c r="BI242"/>
  <c r="BH242"/>
  <c r="BG242"/>
  <c r="BE242"/>
  <c r="T242"/>
  <c r="R242"/>
  <c r="P242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0"/>
  <c r="BH230"/>
  <c r="BG230"/>
  <c r="BE230"/>
  <c r="T230"/>
  <c r="R230"/>
  <c r="P230"/>
  <c r="BI226"/>
  <c r="BH226"/>
  <c r="BG226"/>
  <c r="BE226"/>
  <c r="T226"/>
  <c r="R226"/>
  <c r="P226"/>
  <c r="BI223"/>
  <c r="BH223"/>
  <c r="BG223"/>
  <c r="BE223"/>
  <c r="T223"/>
  <c r="R223"/>
  <c r="P223"/>
  <c r="BI221"/>
  <c r="BH221"/>
  <c r="BG221"/>
  <c r="BE221"/>
  <c r="T221"/>
  <c r="R221"/>
  <c r="P221"/>
  <c r="BI218"/>
  <c r="BH218"/>
  <c r="BG218"/>
  <c r="BE218"/>
  <c r="T218"/>
  <c r="R218"/>
  <c r="P218"/>
  <c r="BI216"/>
  <c r="BH216"/>
  <c r="BG216"/>
  <c r="BE216"/>
  <c r="T216"/>
  <c r="R216"/>
  <c r="P216"/>
  <c r="BI213"/>
  <c r="BH213"/>
  <c r="BG213"/>
  <c r="BE213"/>
  <c r="T213"/>
  <c r="T212"/>
  <c r="R213"/>
  <c r="R212"/>
  <c r="P213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2"/>
  <c r="BH202"/>
  <c r="BG202"/>
  <c r="BE202"/>
  <c r="T202"/>
  <c r="R202"/>
  <c r="P202"/>
  <c r="BI198"/>
  <c r="BH198"/>
  <c r="BG198"/>
  <c r="BE198"/>
  <c r="T198"/>
  <c r="R198"/>
  <c r="P198"/>
  <c r="BI196"/>
  <c r="BH196"/>
  <c r="BG196"/>
  <c r="BE196"/>
  <c r="T196"/>
  <c r="R196"/>
  <c r="P196"/>
  <c r="BI193"/>
  <c r="BH193"/>
  <c r="BG193"/>
  <c r="BE193"/>
  <c r="T193"/>
  <c r="R193"/>
  <c r="P193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5"/>
  <c r="BH175"/>
  <c r="BG175"/>
  <c r="BE175"/>
  <c r="T175"/>
  <c r="R175"/>
  <c r="P175"/>
  <c r="BI173"/>
  <c r="BH173"/>
  <c r="BG173"/>
  <c r="BE173"/>
  <c r="T173"/>
  <c r="R173"/>
  <c r="P173"/>
  <c r="BI169"/>
  <c r="BH169"/>
  <c r="BG169"/>
  <c r="BE169"/>
  <c r="T169"/>
  <c r="T168"/>
  <c r="R169"/>
  <c r="R168"/>
  <c r="P169"/>
  <c r="P168"/>
  <c r="BI166"/>
  <c r="BH166"/>
  <c r="BG166"/>
  <c r="BE166"/>
  <c r="T166"/>
  <c r="R166"/>
  <c r="P166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3"/>
  <c r="BH153"/>
  <c r="BG153"/>
  <c r="BE153"/>
  <c r="T153"/>
  <c r="R153"/>
  <c r="P153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0"/>
  <c r="BH140"/>
  <c r="BG140"/>
  <c r="BE140"/>
  <c r="T140"/>
  <c r="R140"/>
  <c r="P140"/>
  <c r="BI136"/>
  <c r="BH136"/>
  <c r="BG136"/>
  <c r="BE136"/>
  <c r="T136"/>
  <c r="R136"/>
  <c r="P136"/>
  <c r="BI129"/>
  <c r="BH129"/>
  <c r="BG129"/>
  <c r="BE129"/>
  <c r="T129"/>
  <c r="R129"/>
  <c r="P129"/>
  <c r="F120"/>
  <c r="E118"/>
  <c r="F89"/>
  <c r="E87"/>
  <c r="J24"/>
  <c r="E24"/>
  <c r="J123"/>
  <c r="J23"/>
  <c r="J21"/>
  <c r="E21"/>
  <c r="J122"/>
  <c r="J20"/>
  <c r="J18"/>
  <c r="E18"/>
  <c r="F92"/>
  <c r="J17"/>
  <c r="J15"/>
  <c r="E15"/>
  <c r="F91"/>
  <c r="J14"/>
  <c r="J12"/>
  <c r="J120"/>
  <c r="E7"/>
  <c r="E116"/>
  <c i="2" r="J37"/>
  <c r="J36"/>
  <c i="1" r="AY95"/>
  <c i="2" r="J35"/>
  <c i="1" r="AX95"/>
  <c i="2" r="BI279"/>
  <c r="BH279"/>
  <c r="BG279"/>
  <c r="BE279"/>
  <c r="T279"/>
  <c r="R279"/>
  <c r="P279"/>
  <c r="BI276"/>
  <c r="BH276"/>
  <c r="BG276"/>
  <c r="BE276"/>
  <c r="T276"/>
  <c r="R276"/>
  <c r="P276"/>
  <c r="BI273"/>
  <c r="BH273"/>
  <c r="BG273"/>
  <c r="BE273"/>
  <c r="T273"/>
  <c r="R273"/>
  <c r="P273"/>
  <c r="BI270"/>
  <c r="BH270"/>
  <c r="BG270"/>
  <c r="BE270"/>
  <c r="T270"/>
  <c r="R270"/>
  <c r="P270"/>
  <c r="BI267"/>
  <c r="BH267"/>
  <c r="BG267"/>
  <c r="BE267"/>
  <c r="T267"/>
  <c r="R267"/>
  <c r="P267"/>
  <c r="BI262"/>
  <c r="BH262"/>
  <c r="BG262"/>
  <c r="BE262"/>
  <c r="T262"/>
  <c r="R262"/>
  <c r="P262"/>
  <c r="BI258"/>
  <c r="BH258"/>
  <c r="BG258"/>
  <c r="BE258"/>
  <c r="T258"/>
  <c r="R258"/>
  <c r="P258"/>
  <c r="BI254"/>
  <c r="BH254"/>
  <c r="BG254"/>
  <c r="BE254"/>
  <c r="T254"/>
  <c r="R254"/>
  <c r="P254"/>
  <c r="BI250"/>
  <c r="BH250"/>
  <c r="BG250"/>
  <c r="BE250"/>
  <c r="T250"/>
  <c r="R250"/>
  <c r="P250"/>
  <c r="BI245"/>
  <c r="BH245"/>
  <c r="BG245"/>
  <c r="BE245"/>
  <c r="T245"/>
  <c r="R245"/>
  <c r="P245"/>
  <c r="BI240"/>
  <c r="BH240"/>
  <c r="BG240"/>
  <c r="BE240"/>
  <c r="T240"/>
  <c r="R240"/>
  <c r="P240"/>
  <c r="BI233"/>
  <c r="BH233"/>
  <c r="BG233"/>
  <c r="BE233"/>
  <c r="T233"/>
  <c r="R233"/>
  <c r="P233"/>
  <c r="BI228"/>
  <c r="BH228"/>
  <c r="BG228"/>
  <c r="BE228"/>
  <c r="T228"/>
  <c r="R228"/>
  <c r="P228"/>
  <c r="BI225"/>
  <c r="BH225"/>
  <c r="BG225"/>
  <c r="BE225"/>
  <c r="T225"/>
  <c r="R225"/>
  <c r="P225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3"/>
  <c r="BH213"/>
  <c r="BG213"/>
  <c r="BE213"/>
  <c r="T213"/>
  <c r="R213"/>
  <c r="P213"/>
  <c r="BI209"/>
  <c r="BH209"/>
  <c r="BG209"/>
  <c r="BE209"/>
  <c r="T209"/>
  <c r="R209"/>
  <c r="P209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199"/>
  <c r="BH199"/>
  <c r="BG199"/>
  <c r="BE199"/>
  <c r="T199"/>
  <c r="R199"/>
  <c r="P199"/>
  <c r="BI196"/>
  <c r="BH196"/>
  <c r="BG196"/>
  <c r="BE196"/>
  <c r="T196"/>
  <c r="T195"/>
  <c r="R196"/>
  <c r="R195"/>
  <c r="P196"/>
  <c r="P195"/>
  <c r="BI193"/>
  <c r="BH193"/>
  <c r="BG193"/>
  <c r="BE193"/>
  <c r="T193"/>
  <c r="R193"/>
  <c r="P193"/>
  <c r="BI191"/>
  <c r="BH191"/>
  <c r="BG191"/>
  <c r="BE191"/>
  <c r="T191"/>
  <c r="R191"/>
  <c r="P191"/>
  <c r="BI189"/>
  <c r="BH189"/>
  <c r="BG189"/>
  <c r="BE189"/>
  <c r="T189"/>
  <c r="R189"/>
  <c r="P189"/>
  <c r="BI185"/>
  <c r="BH185"/>
  <c r="BG185"/>
  <c r="BE185"/>
  <c r="T185"/>
  <c r="R185"/>
  <c r="P185"/>
  <c r="BI181"/>
  <c r="BH181"/>
  <c r="BG181"/>
  <c r="BE181"/>
  <c r="T181"/>
  <c r="R181"/>
  <c r="P181"/>
  <c r="BI179"/>
  <c r="BH179"/>
  <c r="BG179"/>
  <c r="BE179"/>
  <c r="T179"/>
  <c r="R179"/>
  <c r="P179"/>
  <c r="BI176"/>
  <c r="BH176"/>
  <c r="BG176"/>
  <c r="BE176"/>
  <c r="T176"/>
  <c r="R176"/>
  <c r="P176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2"/>
  <c r="BH162"/>
  <c r="BG162"/>
  <c r="BE162"/>
  <c r="T162"/>
  <c r="R162"/>
  <c r="P162"/>
  <c r="BI158"/>
  <c r="BH158"/>
  <c r="BG158"/>
  <c r="BE158"/>
  <c r="T158"/>
  <c r="R158"/>
  <c r="P158"/>
  <c r="BI156"/>
  <c r="BH156"/>
  <c r="BG156"/>
  <c r="BE156"/>
  <c r="T156"/>
  <c r="R156"/>
  <c r="P156"/>
  <c r="BI152"/>
  <c r="BH152"/>
  <c r="BG152"/>
  <c r="BE152"/>
  <c r="T152"/>
  <c r="T151"/>
  <c r="R152"/>
  <c r="R151"/>
  <c r="P152"/>
  <c r="P151"/>
  <c r="BI149"/>
  <c r="BH149"/>
  <c r="BG149"/>
  <c r="BE149"/>
  <c r="T149"/>
  <c r="R149"/>
  <c r="P149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6"/>
  <c r="BH136"/>
  <c r="BG136"/>
  <c r="BE136"/>
  <c r="T136"/>
  <c r="R136"/>
  <c r="P136"/>
  <c r="BI129"/>
  <c r="BH129"/>
  <c r="BG129"/>
  <c r="BE129"/>
  <c r="T129"/>
  <c r="R129"/>
  <c r="P129"/>
  <c r="F120"/>
  <c r="E118"/>
  <c r="F89"/>
  <c r="E87"/>
  <c r="J24"/>
  <c r="E24"/>
  <c r="J123"/>
  <c r="J23"/>
  <c r="J21"/>
  <c r="E21"/>
  <c r="J91"/>
  <c r="J20"/>
  <c r="J18"/>
  <c r="E18"/>
  <c r="F123"/>
  <c r="J17"/>
  <c r="J15"/>
  <c r="E15"/>
  <c r="F91"/>
  <c r="J14"/>
  <c r="J12"/>
  <c r="J120"/>
  <c r="E7"/>
  <c r="E116"/>
  <c i="1" r="L90"/>
  <c r="AM90"/>
  <c r="AM89"/>
  <c r="L89"/>
  <c r="AM87"/>
  <c r="L87"/>
  <c r="L85"/>
  <c r="L84"/>
  <c i="2" r="J273"/>
  <c r="BK250"/>
  <c r="BK245"/>
  <c r="BK233"/>
  <c r="BK228"/>
  <c r="BK225"/>
  <c r="BK220"/>
  <c r="BK213"/>
  <c r="BK196"/>
  <c r="J191"/>
  <c r="J185"/>
  <c r="BK170"/>
  <c r="J168"/>
  <c r="J145"/>
  <c r="BK279"/>
  <c r="J276"/>
  <c r="BK273"/>
  <c r="J270"/>
  <c r="BK262"/>
  <c r="BK258"/>
  <c r="BK218"/>
  <c r="BK209"/>
  <c r="J206"/>
  <c r="BK201"/>
  <c r="J196"/>
  <c r="BK179"/>
  <c r="BK172"/>
  <c r="J166"/>
  <c r="J158"/>
  <c r="J152"/>
  <c r="BK141"/>
  <c r="J129"/>
  <c r="BK276"/>
  <c r="J267"/>
  <c r="J258"/>
  <c r="J245"/>
  <c r="J220"/>
  <c r="J218"/>
  <c r="J209"/>
  <c r="BK204"/>
  <c r="J201"/>
  <c r="J189"/>
  <c r="J181"/>
  <c r="BK176"/>
  <c r="BK162"/>
  <c r="BK158"/>
  <c r="BK152"/>
  <c r="BK145"/>
  <c i="3" r="J298"/>
  <c r="J292"/>
  <c r="BK273"/>
  <c r="BK264"/>
  <c r="BK242"/>
  <c r="J235"/>
  <c r="BK221"/>
  <c r="J216"/>
  <c r="J210"/>
  <c r="BK202"/>
  <c r="J193"/>
  <c r="BK187"/>
  <c r="BK183"/>
  <c r="J175"/>
  <c r="J169"/>
  <c r="J160"/>
  <c r="J140"/>
  <c r="BK295"/>
  <c r="BK280"/>
  <c r="BK213"/>
  <c r="J208"/>
  <c r="J183"/>
  <c r="BK173"/>
  <c r="BK162"/>
  <c r="J146"/>
  <c r="J136"/>
  <c r="J304"/>
  <c r="BK292"/>
  <c r="BK259"/>
  <c r="J242"/>
  <c r="BK233"/>
  <c r="J230"/>
  <c r="BK223"/>
  <c r="BK218"/>
  <c r="J196"/>
  <c r="J189"/>
  <c r="BK175"/>
  <c r="J158"/>
  <c r="J153"/>
  <c r="BK140"/>
  <c r="BK129"/>
  <c r="BK301"/>
  <c r="J268"/>
  <c r="J245"/>
  <c r="J233"/>
  <c r="BK230"/>
  <c r="J198"/>
  <c r="BK166"/>
  <c r="BK160"/>
  <c r="J149"/>
  <c r="J144"/>
  <c i="4" r="BK284"/>
  <c r="BK239"/>
  <c r="J227"/>
  <c r="BK212"/>
  <c r="BK200"/>
  <c r="J197"/>
  <c r="BK188"/>
  <c r="J182"/>
  <c r="BK180"/>
  <c r="BK176"/>
  <c r="J172"/>
  <c r="BK168"/>
  <c r="BK145"/>
  <c r="J278"/>
  <c r="J270"/>
  <c r="J266"/>
  <c r="BK262"/>
  <c r="BK258"/>
  <c r="J239"/>
  <c r="J231"/>
  <c r="BK227"/>
  <c r="J224"/>
  <c r="BK210"/>
  <c r="BK204"/>
  <c r="J202"/>
  <c r="J191"/>
  <c r="J188"/>
  <c r="BK182"/>
  <c r="J180"/>
  <c r="J176"/>
  <c r="J168"/>
  <c r="J165"/>
  <c r="BK161"/>
  <c r="BK159"/>
  <c r="BK157"/>
  <c r="BK154"/>
  <c r="J148"/>
  <c r="J145"/>
  <c r="BK141"/>
  <c r="BK134"/>
  <c r="BK130"/>
  <c r="BK287"/>
  <c r="J284"/>
  <c r="J281"/>
  <c r="BK275"/>
  <c r="BK270"/>
  <c r="J244"/>
  <c r="BK231"/>
  <c r="BK224"/>
  <c r="BK220"/>
  <c r="BK217"/>
  <c r="BK215"/>
  <c r="J207"/>
  <c r="J204"/>
  <c r="BK202"/>
  <c r="J200"/>
  <c r="BK197"/>
  <c r="BK193"/>
  <c r="BK191"/>
  <c r="BK281"/>
  <c r="BK278"/>
  <c r="J262"/>
  <c r="J258"/>
  <c r="J253"/>
  <c r="BK244"/>
  <c r="J215"/>
  <c r="J212"/>
  <c r="BK207"/>
  <c r="BK184"/>
  <c r="J161"/>
  <c r="J157"/>
  <c r="BK148"/>
  <c r="J130"/>
  <c i="5" r="J285"/>
  <c r="J268"/>
  <c r="BK250"/>
  <c r="J228"/>
  <c r="BK213"/>
  <c r="J204"/>
  <c r="J254"/>
  <c r="J242"/>
  <c r="BK220"/>
  <c r="BK208"/>
  <c r="BK199"/>
  <c r="BK188"/>
  <c r="J184"/>
  <c r="BK177"/>
  <c r="BK172"/>
  <c r="BK166"/>
  <c r="BK156"/>
  <c r="J143"/>
  <c r="J129"/>
  <c r="J279"/>
  <c r="J273"/>
  <c r="BK261"/>
  <c r="BK242"/>
  <c r="BK228"/>
  <c r="J213"/>
  <c r="J208"/>
  <c r="BK196"/>
  <c r="J191"/>
  <c r="BK186"/>
  <c r="J177"/>
  <c r="BK168"/>
  <c r="BK164"/>
  <c r="BK149"/>
  <c r="BK143"/>
  <c r="J199"/>
  <c r="BK184"/>
  <c r="J156"/>
  <c r="J145"/>
  <c r="BK129"/>
  <c i="6" r="BK255"/>
  <c r="BK231"/>
  <c r="BK219"/>
  <c r="BK204"/>
  <c r="BK188"/>
  <c r="BK161"/>
  <c r="BK141"/>
  <c r="BK286"/>
  <c r="BK264"/>
  <c r="BK241"/>
  <c r="BK222"/>
  <c r="J206"/>
  <c r="BK193"/>
  <c r="BK184"/>
  <c r="BK159"/>
  <c r="J148"/>
  <c r="J286"/>
  <c r="BK272"/>
  <c r="BK233"/>
  <c r="BK226"/>
  <c r="J209"/>
  <c r="J193"/>
  <c r="BK180"/>
  <c r="J168"/>
  <c r="J157"/>
  <c r="J144"/>
  <c r="J130"/>
  <c r="BK277"/>
  <c r="J246"/>
  <c r="J212"/>
  <c r="J200"/>
  <c r="BK168"/>
  <c r="J154"/>
  <c i="7" r="BK263"/>
  <c r="J250"/>
  <c r="J221"/>
  <c r="J207"/>
  <c r="BK197"/>
  <c r="J176"/>
  <c r="J164"/>
  <c r="BK150"/>
  <c r="BK284"/>
  <c r="BK241"/>
  <c r="J224"/>
  <c r="J214"/>
  <c r="J195"/>
  <c r="J187"/>
  <c r="BK176"/>
  <c r="J155"/>
  <c r="J144"/>
  <c r="BK141"/>
  <c r="BK272"/>
  <c r="J212"/>
  <c r="J204"/>
  <c r="BK193"/>
  <c r="J184"/>
  <c r="BK178"/>
  <c r="BK172"/>
  <c r="BK161"/>
  <c r="BK153"/>
  <c r="J148"/>
  <c r="BK134"/>
  <c r="J284"/>
  <c r="BK278"/>
  <c r="BK275"/>
  <c r="BK259"/>
  <c r="BK250"/>
  <c r="J236"/>
  <c r="BK228"/>
  <c r="BK224"/>
  <c r="BK214"/>
  <c i="8" r="J256"/>
  <c r="BK247"/>
  <c r="J244"/>
  <c r="J219"/>
  <c r="BK211"/>
  <c r="J206"/>
  <c r="J201"/>
  <c r="BK195"/>
  <c r="BK190"/>
  <c r="BK171"/>
  <c r="J165"/>
  <c r="BK158"/>
  <c r="BK151"/>
  <c r="BK145"/>
  <c r="BK256"/>
  <c r="BK250"/>
  <c r="BK244"/>
  <c r="J239"/>
  <c r="J231"/>
  <c r="J195"/>
  <c r="BK184"/>
  <c r="J178"/>
  <c r="BK174"/>
  <c r="J171"/>
  <c r="BK167"/>
  <c r="J163"/>
  <c r="J158"/>
  <c r="J151"/>
  <c r="BK133"/>
  <c r="J250"/>
  <c r="BK239"/>
  <c r="BK231"/>
  <c r="BK219"/>
  <c r="J211"/>
  <c r="J208"/>
  <c r="BK206"/>
  <c r="BK201"/>
  <c r="J193"/>
  <c r="J184"/>
  <c r="J174"/>
  <c r="J149"/>
  <c r="J141"/>
  <c r="J190"/>
  <c r="BK178"/>
  <c r="BK163"/>
  <c r="J133"/>
  <c i="9" r="J156"/>
  <c r="J152"/>
  <c r="J146"/>
  <c r="BK139"/>
  <c r="BK131"/>
  <c r="J159"/>
  <c r="BK156"/>
  <c r="BK152"/>
  <c r="BK146"/>
  <c r="J139"/>
  <c r="J133"/>
  <c r="J126"/>
  <c i="10" r="BK268"/>
  <c r="BK247"/>
  <c r="J225"/>
  <c r="J217"/>
  <c r="J210"/>
  <c r="J208"/>
  <c r="BK205"/>
  <c r="J201"/>
  <c r="J198"/>
  <c r="BK196"/>
  <c r="J191"/>
  <c r="BK185"/>
  <c r="BK177"/>
  <c r="BK164"/>
  <c r="BK160"/>
  <c r="J141"/>
  <c r="J137"/>
  <c r="J259"/>
  <c r="BK220"/>
  <c r="J205"/>
  <c r="J196"/>
  <c r="BK191"/>
  <c r="BK156"/>
  <c r="BK152"/>
  <c r="BK265"/>
  <c r="BK259"/>
  <c r="J247"/>
  <c r="BK225"/>
  <c r="BK210"/>
  <c r="J193"/>
  <c r="J183"/>
  <c r="J168"/>
  <c r="J148"/>
  <c r="J251"/>
  <c r="BK239"/>
  <c r="BK188"/>
  <c r="J177"/>
  <c r="BK168"/>
  <c r="J152"/>
  <c r="BK137"/>
  <c i="11" r="J195"/>
  <c r="BK150"/>
  <c r="BK134"/>
  <c r="BK198"/>
  <c r="J174"/>
  <c r="BK154"/>
  <c r="J204"/>
  <c r="J171"/>
  <c r="BK160"/>
  <c r="J147"/>
  <c r="J201"/>
  <c r="J198"/>
  <c r="J179"/>
  <c r="J166"/>
  <c r="J150"/>
  <c i="12" r="J159"/>
  <c r="BK159"/>
  <c r="BK139"/>
  <c r="J133"/>
  <c r="BK156"/>
  <c r="BK131"/>
  <c r="BK154"/>
  <c r="BK148"/>
  <c r="J135"/>
  <c i="13" r="J300"/>
  <c r="J279"/>
  <c r="J246"/>
  <c r="J231"/>
  <c r="BK214"/>
  <c r="J191"/>
  <c r="BK176"/>
  <c r="J154"/>
  <c r="J297"/>
  <c r="BK264"/>
  <c r="J229"/>
  <c r="J214"/>
  <c r="J172"/>
  <c r="BK154"/>
  <c r="BK148"/>
  <c r="J303"/>
  <c r="BK286"/>
  <c r="BK255"/>
  <c r="BK231"/>
  <c r="BK212"/>
  <c r="J193"/>
  <c r="J176"/>
  <c r="BK161"/>
  <c r="BK134"/>
  <c r="J286"/>
  <c r="J260"/>
  <c r="BK229"/>
  <c r="BK209"/>
  <c r="J188"/>
  <c r="J168"/>
  <c r="J148"/>
  <c i="14" r="J140"/>
  <c r="J123"/>
  <c r="J174"/>
  <c i="4" r="BK172"/>
  <c r="J154"/>
  <c r="J134"/>
  <c i="5" r="J276"/>
  <c r="BK254"/>
  <c r="BK237"/>
  <c r="J215"/>
  <c r="J211"/>
  <c r="J282"/>
  <c r="BK279"/>
  <c r="J250"/>
  <c r="J223"/>
  <c r="BK215"/>
  <c r="BK201"/>
  <c r="BK191"/>
  <c r="J186"/>
  <c r="J181"/>
  <c r="J175"/>
  <c r="J168"/>
  <c r="J164"/>
  <c r="J152"/>
  <c r="BK136"/>
  <c r="BK282"/>
  <c r="BK276"/>
  <c r="BK268"/>
  <c r="BK246"/>
  <c r="J237"/>
  <c r="J220"/>
  <c r="BK211"/>
  <c r="BK204"/>
  <c r="J201"/>
  <c r="J194"/>
  <c r="J188"/>
  <c r="BK181"/>
  <c r="BK175"/>
  <c r="J166"/>
  <c r="J160"/>
  <c r="J141"/>
  <c r="J196"/>
  <c r="J172"/>
  <c r="BK152"/>
  <c r="BK141"/>
  <c i="6" r="J283"/>
  <c r="J241"/>
  <c r="J226"/>
  <c r="BK212"/>
  <c r="BK197"/>
  <c r="BK172"/>
  <c r="BK157"/>
  <c r="BK130"/>
  <c r="BK268"/>
  <c r="BK246"/>
  <c r="BK229"/>
  <c r="BK209"/>
  <c r="J197"/>
  <c r="J188"/>
  <c r="J165"/>
  <c r="BK152"/>
  <c r="BK134"/>
  <c r="J280"/>
  <c r="J255"/>
  <c r="J219"/>
  <c r="BK200"/>
  <c r="BK182"/>
  <c r="J172"/>
  <c r="J159"/>
  <c r="BK148"/>
  <c r="J141"/>
  <c r="BK280"/>
  <c r="J268"/>
  <c r="BK260"/>
  <c r="J214"/>
  <c r="J204"/>
  <c r="J182"/>
  <c i="7" r="J275"/>
  <c r="J259"/>
  <c r="BK233"/>
  <c r="J217"/>
  <c r="BK204"/>
  <c r="BK195"/>
  <c r="J172"/>
  <c r="BK157"/>
  <c r="J130"/>
  <c r="BK267"/>
  <c r="BK226"/>
  <c r="BK212"/>
  <c r="J193"/>
  <c r="BK180"/>
  <c r="BK168"/>
  <c r="J153"/>
  <c r="J281"/>
  <c r="J255"/>
  <c r="BK207"/>
  <c r="J199"/>
  <c r="J189"/>
  <c r="BK187"/>
  <c r="J180"/>
  <c r="BK164"/>
  <c r="BK155"/>
  <c r="J150"/>
  <c r="BK144"/>
  <c r="BK130"/>
  <c r="BK281"/>
  <c i="10" r="J185"/>
  <c r="J129"/>
  <c r="J256"/>
  <c r="J239"/>
  <c r="BK208"/>
  <c r="J188"/>
  <c r="J179"/>
  <c r="J171"/>
  <c r="J156"/>
  <c r="J268"/>
  <c r="J212"/>
  <c r="BK183"/>
  <c r="BK173"/>
  <c r="BK162"/>
  <c r="BK148"/>
  <c r="BK129"/>
  <c i="11" r="BK171"/>
  <c r="J139"/>
  <c r="BK127"/>
  <c r="BK186"/>
  <c r="J168"/>
  <c r="J207"/>
  <c r="J190"/>
  <c r="BK164"/>
  <c r="J154"/>
  <c r="J141"/>
  <c r="J134"/>
  <c r="J127"/>
  <c r="BK204"/>
  <c r="BK190"/>
  <c r="BK156"/>
  <c r="BK143"/>
  <c i="12" r="J139"/>
  <c r="J148"/>
  <c r="BK135"/>
  <c r="J146"/>
  <c r="J156"/>
  <c r="J152"/>
  <c r="BK142"/>
  <c r="BK126"/>
  <c i="13" r="BK303"/>
  <c r="BK294"/>
  <c r="J272"/>
  <c r="J233"/>
  <c r="BK219"/>
  <c r="BK206"/>
  <c r="J182"/>
  <c r="BK159"/>
  <c r="J134"/>
  <c r="BK268"/>
  <c r="J238"/>
  <c r="J217"/>
  <c r="BK204"/>
  <c r="J180"/>
  <c r="J157"/>
  <c r="BK152"/>
  <c r="BK130"/>
  <c r="J294"/>
  <c r="BK246"/>
  <c r="BK217"/>
  <c r="BK202"/>
  <c r="BK188"/>
  <c r="BK168"/>
  <c r="J159"/>
  <c r="J130"/>
  <c r="BK272"/>
  <c r="J264"/>
  <c r="BK233"/>
  <c r="J219"/>
  <c r="J204"/>
  <c r="BK200"/>
  <c r="BK193"/>
  <c r="BK184"/>
  <c r="BK165"/>
  <c r="BK144"/>
  <c i="14" r="BK191"/>
  <c r="BK174"/>
  <c r="BK157"/>
  <c i="2" r="BK267"/>
  <c r="J254"/>
  <c r="J250"/>
  <c r="J240"/>
  <c r="J233"/>
  <c r="J228"/>
  <c r="J225"/>
  <c r="BK216"/>
  <c r="J199"/>
  <c r="BK193"/>
  <c r="BK189"/>
  <c r="BK181"/>
  <c r="BK166"/>
  <c r="J143"/>
  <c r="J141"/>
  <c r="J136"/>
  <c r="BK129"/>
  <c i="1" r="AS94"/>
  <c i="2" r="J204"/>
  <c r="BK199"/>
  <c r="J193"/>
  <c r="J176"/>
  <c r="BK168"/>
  <c r="J162"/>
  <c r="BK156"/>
  <c r="J149"/>
  <c r="BK136"/>
  <c r="J279"/>
  <c r="BK270"/>
  <c r="J262"/>
  <c r="BK254"/>
  <c r="BK240"/>
  <c r="J216"/>
  <c r="J213"/>
  <c r="BK206"/>
  <c r="BK191"/>
  <c r="BK185"/>
  <c r="J179"/>
  <c r="J172"/>
  <c r="J170"/>
  <c r="J156"/>
  <c r="BK149"/>
  <c r="BK143"/>
  <c i="3" r="J295"/>
  <c r="J287"/>
  <c r="BK268"/>
  <c r="J250"/>
  <c r="BK237"/>
  <c r="J226"/>
  <c r="J218"/>
  <c r="J213"/>
  <c r="BK208"/>
  <c r="BK198"/>
  <c r="BK189"/>
  <c r="J185"/>
  <c r="BK179"/>
  <c r="J173"/>
  <c r="J162"/>
  <c r="BK153"/>
  <c r="BK298"/>
  <c r="BK287"/>
  <c r="BK216"/>
  <c r="BK210"/>
  <c r="J202"/>
  <c r="J179"/>
  <c r="BK169"/>
  <c r="BK149"/>
  <c r="J129"/>
  <c r="J301"/>
  <c r="J264"/>
  <c r="BK250"/>
  <c r="BK245"/>
  <c r="BK235"/>
  <c r="BK226"/>
  <c r="J221"/>
  <c r="BK206"/>
  <c r="BK193"/>
  <c r="J187"/>
  <c r="BK185"/>
  <c r="J166"/>
  <c r="BK144"/>
  <c r="BK136"/>
  <c r="BK304"/>
  <c r="J280"/>
  <c r="J273"/>
  <c r="J259"/>
  <c r="J237"/>
  <c r="J223"/>
  <c r="J206"/>
  <c r="BK196"/>
  <c r="BK158"/>
  <c r="BK146"/>
  <c i="4" r="J287"/>
  <c r="BK253"/>
  <c r="J236"/>
  <c r="J220"/>
  <c r="J217"/>
  <c r="BK152"/>
  <c r="BK266"/>
  <c r="BK236"/>
  <c r="BK229"/>
  <c r="J184"/>
  <c r="J275"/>
  <c r="J229"/>
  <c r="J210"/>
  <c r="J193"/>
  <c r="BK165"/>
  <c r="J159"/>
  <c r="J152"/>
  <c r="J141"/>
  <c i="5" r="BK273"/>
  <c r="J261"/>
  <c r="J246"/>
  <c r="BK223"/>
  <c r="BK285"/>
  <c r="BK145"/>
  <c r="J136"/>
  <c r="BK194"/>
  <c r="BK160"/>
  <c r="J149"/>
  <c i="6" r="J289"/>
  <c r="J238"/>
  <c r="J229"/>
  <c r="J217"/>
  <c r="BK202"/>
  <c r="BK176"/>
  <c r="BK144"/>
  <c r="J272"/>
  <c r="J260"/>
  <c r="J233"/>
  <c r="BK217"/>
  <c r="J202"/>
  <c r="J191"/>
  <c r="J180"/>
  <c r="BK154"/>
  <c r="BK289"/>
  <c r="J277"/>
  <c r="BK238"/>
  <c r="J231"/>
  <c r="BK214"/>
  <c r="J184"/>
  <c r="J176"/>
  <c r="BK165"/>
  <c r="J152"/>
  <c r="J134"/>
  <c r="BK283"/>
  <c r="J264"/>
  <c r="J222"/>
  <c r="BK206"/>
  <c r="BK191"/>
  <c r="J161"/>
  <c i="7" r="J267"/>
  <c r="BK255"/>
  <c r="J228"/>
  <c r="BK209"/>
  <c r="J201"/>
  <c r="BK184"/>
  <c r="J168"/>
  <c r="J161"/>
  <c r="J141"/>
  <c r="J278"/>
  <c r="BK236"/>
  <c r="BK221"/>
  <c r="BK199"/>
  <c r="BK189"/>
  <c r="J178"/>
  <c r="J157"/>
  <c r="BK148"/>
  <c r="J134"/>
  <c r="J263"/>
  <c r="J209"/>
  <c r="BK201"/>
  <c r="J197"/>
  <c r="J272"/>
  <c r="J241"/>
  <c r="J233"/>
  <c r="J226"/>
  <c r="BK217"/>
  <c i="8" r="J253"/>
  <c r="J235"/>
  <c r="BK226"/>
  <c r="J214"/>
  <c r="BK208"/>
  <c r="J204"/>
  <c r="J199"/>
  <c r="BK193"/>
  <c r="BK186"/>
  <c r="J167"/>
  <c r="J160"/>
  <c r="BK154"/>
  <c r="BK149"/>
  <c r="J129"/>
  <c r="J247"/>
  <c r="BK141"/>
  <c r="BK253"/>
  <c r="BK235"/>
  <c r="J226"/>
  <c r="BK214"/>
  <c r="BK204"/>
  <c r="BK199"/>
  <c r="J186"/>
  <c r="J182"/>
  <c r="BK160"/>
  <c r="J145"/>
  <c r="BK129"/>
  <c r="BK182"/>
  <c r="BK165"/>
  <c r="J154"/>
  <c i="9" r="BK159"/>
  <c r="BK154"/>
  <c r="J148"/>
  <c r="J142"/>
  <c r="BK135"/>
  <c r="BK126"/>
  <c r="J154"/>
  <c r="BK148"/>
  <c r="BK142"/>
  <c r="J135"/>
  <c r="J131"/>
  <c r="BK133"/>
  <c i="10" r="J265"/>
  <c r="BK256"/>
  <c r="BK234"/>
  <c r="J162"/>
  <c r="J145"/>
  <c r="BK262"/>
  <c r="J243"/>
  <c r="BK212"/>
  <c r="BK201"/>
  <c r="BK193"/>
  <c r="BK181"/>
  <c r="BK145"/>
  <c r="BK139"/>
  <c r="J262"/>
  <c r="BK251"/>
  <c r="J234"/>
  <c r="J220"/>
  <c r="BK198"/>
  <c r="J181"/>
  <c r="J173"/>
  <c r="J164"/>
  <c r="J139"/>
  <c r="BK243"/>
  <c r="BK217"/>
  <c r="BK179"/>
  <c r="BK171"/>
  <c r="J160"/>
  <c r="BK141"/>
  <c i="11" r="BK201"/>
  <c r="BK168"/>
  <c r="BK141"/>
  <c r="BK207"/>
  <c r="BK179"/>
  <c r="J164"/>
  <c r="J186"/>
  <c r="BK166"/>
  <c r="J156"/>
  <c r="J143"/>
  <c r="BK139"/>
  <c r="BK195"/>
  <c r="BK174"/>
  <c r="J160"/>
  <c r="BK147"/>
  <c i="12" r="BK152"/>
  <c r="J154"/>
  <c r="J131"/>
  <c r="J142"/>
  <c r="J126"/>
  <c r="BK146"/>
  <c r="BK133"/>
  <c i="13" r="BK297"/>
  <c r="BK260"/>
  <c r="BK241"/>
  <c r="BK222"/>
  <c r="J212"/>
  <c r="J184"/>
  <c r="BK172"/>
  <c r="BK141"/>
  <c r="J291"/>
  <c r="J255"/>
  <c r="BK226"/>
  <c r="J209"/>
  <c r="BK197"/>
  <c r="J161"/>
  <c r="J144"/>
  <c r="BK300"/>
  <c r="BK279"/>
  <c r="BK238"/>
  <c r="J226"/>
  <c r="J200"/>
  <c r="BK182"/>
  <c r="J165"/>
  <c r="BK157"/>
  <c r="BK291"/>
  <c r="J268"/>
  <c r="J241"/>
  <c r="J222"/>
  <c r="J206"/>
  <c r="J202"/>
  <c r="J197"/>
  <c r="BK191"/>
  <c r="BK180"/>
  <c r="J152"/>
  <c r="J141"/>
  <c i="14" r="J157"/>
  <c r="J191"/>
  <c r="BK140"/>
  <c r="BK123"/>
  <c i="2" l="1" r="BK128"/>
  <c r="J128"/>
  <c r="J98"/>
  <c r="R128"/>
  <c r="BK140"/>
  <c r="J140"/>
  <c r="J99"/>
  <c r="T140"/>
  <c r="P155"/>
  <c r="T155"/>
  <c r="P178"/>
  <c r="T178"/>
  <c r="BK198"/>
  <c r="J198"/>
  <c r="J105"/>
  <c r="R198"/>
  <c r="BK227"/>
  <c r="J227"/>
  <c r="J106"/>
  <c r="T227"/>
  <c i="3" r="BK128"/>
  <c r="J128"/>
  <c r="J98"/>
  <c r="T128"/>
  <c r="BK157"/>
  <c r="J157"/>
  <c r="J99"/>
  <c r="R157"/>
  <c r="P172"/>
  <c r="BK195"/>
  <c r="J195"/>
  <c r="J103"/>
  <c r="R195"/>
  <c r="BK215"/>
  <c r="J215"/>
  <c r="J105"/>
  <c r="R215"/>
  <c r="BK244"/>
  <c r="J244"/>
  <c r="J106"/>
  <c r="R244"/>
  <c i="4" r="T133"/>
  <c r="T128"/>
  <c r="T156"/>
  <c r="T171"/>
  <c r="T190"/>
  <c r="T209"/>
  <c r="P238"/>
  <c i="5" r="T128"/>
  <c r="R140"/>
  <c r="BK155"/>
  <c r="J155"/>
  <c r="J102"/>
  <c r="P174"/>
  <c r="BK193"/>
  <c r="J193"/>
  <c r="J105"/>
  <c r="T222"/>
  <c i="6" r="T133"/>
  <c r="T128"/>
  <c r="T156"/>
  <c r="R171"/>
  <c r="P190"/>
  <c r="R211"/>
  <c r="T240"/>
  <c i="7" r="R133"/>
  <c r="R128"/>
  <c r="R127"/>
  <c r="P152"/>
  <c r="T167"/>
  <c r="R186"/>
  <c r="BK206"/>
  <c r="J206"/>
  <c r="J106"/>
  <c r="R235"/>
  <c i="8" r="BK132"/>
  <c r="J132"/>
  <c r="J99"/>
  <c r="BK162"/>
  <c r="J162"/>
  <c r="J100"/>
  <c r="T162"/>
  <c r="T177"/>
  <c r="R192"/>
  <c r="T213"/>
  <c i="9" r="T130"/>
  <c r="T124"/>
  <c r="T123"/>
  <c r="BK145"/>
  <c r="J145"/>
  <c r="J102"/>
  <c i="10" r="P136"/>
  <c r="P127"/>
  <c r="P151"/>
  <c r="P170"/>
  <c r="T190"/>
  <c r="R219"/>
  <c i="11" r="R138"/>
  <c r="R125"/>
  <c r="R124"/>
  <c r="P153"/>
  <c r="P152"/>
  <c r="BK173"/>
  <c r="J173"/>
  <c r="J104"/>
  <c i="12" r="R130"/>
  <c r="R124"/>
  <c r="R123"/>
  <c r="R145"/>
  <c r="R144"/>
  <c i="13" r="T133"/>
  <c r="T128"/>
  <c r="T127"/>
  <c r="P156"/>
  <c r="R171"/>
  <c r="BK190"/>
  <c r="J190"/>
  <c r="J104"/>
  <c r="T211"/>
  <c r="P240"/>
  <c i="3" r="T172"/>
  <c i="4" r="P133"/>
  <c r="P128"/>
  <c r="P156"/>
  <c r="P171"/>
  <c r="R190"/>
  <c r="BK209"/>
  <c r="J209"/>
  <c r="J106"/>
  <c r="BK238"/>
  <c r="J238"/>
  <c r="J107"/>
  <c i="5" r="BK128"/>
  <c r="BK140"/>
  <c r="J140"/>
  <c r="J99"/>
  <c r="P155"/>
  <c r="BK174"/>
  <c r="J174"/>
  <c r="J103"/>
  <c r="T193"/>
  <c r="BK222"/>
  <c r="J222"/>
  <c r="J106"/>
  <c i="6" r="R133"/>
  <c r="R128"/>
  <c r="BK156"/>
  <c r="J156"/>
  <c r="J100"/>
  <c r="T171"/>
  <c r="R190"/>
  <c r="T211"/>
  <c r="BK240"/>
  <c r="J240"/>
  <c r="J107"/>
  <c i="7" r="BK133"/>
  <c r="J133"/>
  <c r="J99"/>
  <c r="BK152"/>
  <c r="J152"/>
  <c r="J100"/>
  <c r="BK167"/>
  <c r="J167"/>
  <c r="J103"/>
  <c r="BK186"/>
  <c r="J186"/>
  <c r="J104"/>
  <c r="R206"/>
  <c r="BK235"/>
  <c r="J235"/>
  <c r="J107"/>
  <c i="8" r="T132"/>
  <c r="T127"/>
  <c r="P162"/>
  <c r="BK177"/>
  <c r="J177"/>
  <c r="J103"/>
  <c r="T192"/>
  <c r="BK213"/>
  <c r="J213"/>
  <c r="J106"/>
  <c i="9" r="P130"/>
  <c r="P124"/>
  <c r="P123"/>
  <c i="1" r="AU102"/>
  <c i="9" r="P145"/>
  <c r="P144"/>
  <c i="10" r="R136"/>
  <c r="R127"/>
  <c r="R151"/>
  <c r="BK170"/>
  <c r="J170"/>
  <c r="J103"/>
  <c r="P190"/>
  <c r="P219"/>
  <c i="11" r="T138"/>
  <c r="T125"/>
  <c r="T124"/>
  <c r="R153"/>
  <c r="R152"/>
  <c r="T173"/>
  <c i="12" r="T130"/>
  <c r="T124"/>
  <c r="T123"/>
  <c r="T145"/>
  <c r="T144"/>
  <c i="13" r="P133"/>
  <c r="P128"/>
  <c r="R156"/>
  <c r="BK171"/>
  <c r="J171"/>
  <c r="J103"/>
  <c r="P190"/>
  <c r="BK211"/>
  <c r="J211"/>
  <c r="J106"/>
  <c r="R240"/>
  <c i="14" r="P156"/>
  <c r="P121"/>
  <c r="P120"/>
  <c i="1" r="AU107"/>
  <c i="2" r="P128"/>
  <c r="T128"/>
  <c r="T127"/>
  <c r="P140"/>
  <c r="R140"/>
  <c r="BK155"/>
  <c r="R155"/>
  <c r="R154"/>
  <c r="BK178"/>
  <c r="J178"/>
  <c r="J103"/>
  <c r="R178"/>
  <c r="P198"/>
  <c r="T198"/>
  <c r="P227"/>
  <c r="R227"/>
  <c i="3" r="P128"/>
  <c r="R128"/>
  <c r="R127"/>
  <c r="P157"/>
  <c r="T157"/>
  <c r="BK172"/>
  <c r="J172"/>
  <c r="J102"/>
  <c r="R172"/>
  <c r="R171"/>
  <c r="P195"/>
  <c r="T195"/>
  <c r="P215"/>
  <c r="T215"/>
  <c r="P244"/>
  <c r="T244"/>
  <c i="4" r="BK133"/>
  <c r="J133"/>
  <c r="J99"/>
  <c r="BK156"/>
  <c r="J156"/>
  <c r="J100"/>
  <c r="BK171"/>
  <c r="J171"/>
  <c r="J103"/>
  <c r="BK190"/>
  <c r="J190"/>
  <c r="J104"/>
  <c r="R209"/>
  <c r="R238"/>
  <c i="5" r="R128"/>
  <c r="R127"/>
  <c r="P140"/>
  <c r="R155"/>
  <c r="R174"/>
  <c r="R193"/>
  <c r="R222"/>
  <c i="6" r="BK133"/>
  <c r="J133"/>
  <c r="J99"/>
  <c r="P156"/>
  <c r="P171"/>
  <c r="T190"/>
  <c r="P211"/>
  <c r="P240"/>
  <c i="7" r="T133"/>
  <c r="T128"/>
  <c r="T152"/>
  <c r="R167"/>
  <c r="R166"/>
  <c r="P186"/>
  <c r="P206"/>
  <c r="T235"/>
  <c i="8" r="R132"/>
  <c r="R127"/>
  <c r="R126"/>
  <c r="R177"/>
  <c r="R176"/>
  <c r="P192"/>
  <c r="P213"/>
  <c i="9" r="BK130"/>
  <c r="J130"/>
  <c r="J99"/>
  <c r="T145"/>
  <c r="T144"/>
  <c i="10" r="BK136"/>
  <c r="J136"/>
  <c r="J99"/>
  <c r="BK151"/>
  <c r="J151"/>
  <c r="J102"/>
  <c r="T151"/>
  <c r="T170"/>
  <c r="R190"/>
  <c r="T219"/>
  <c i="11" r="BK138"/>
  <c r="J138"/>
  <c r="J99"/>
  <c r="BK153"/>
  <c r="J153"/>
  <c r="J102"/>
  <c r="R173"/>
  <c i="12" r="BK130"/>
  <c r="J130"/>
  <c r="J99"/>
  <c r="BK145"/>
  <c r="J145"/>
  <c r="J102"/>
  <c i="13" r="BK133"/>
  <c r="J133"/>
  <c r="J99"/>
  <c r="BK156"/>
  <c r="J156"/>
  <c r="J100"/>
  <c r="P171"/>
  <c r="T190"/>
  <c r="P211"/>
  <c r="T240"/>
  <c i="14" r="BK156"/>
  <c r="J156"/>
  <c r="J100"/>
  <c r="R156"/>
  <c r="R121"/>
  <c r="R120"/>
  <c i="4" r="R133"/>
  <c r="R128"/>
  <c r="R127"/>
  <c r="R156"/>
  <c r="R171"/>
  <c r="R170"/>
  <c r="P190"/>
  <c r="P209"/>
  <c r="T238"/>
  <c i="5" r="P128"/>
  <c r="P127"/>
  <c r="T140"/>
  <c r="T155"/>
  <c r="T174"/>
  <c r="P193"/>
  <c r="P222"/>
  <c i="6" r="P133"/>
  <c r="P128"/>
  <c r="R156"/>
  <c r="BK171"/>
  <c r="J171"/>
  <c r="J103"/>
  <c r="BK190"/>
  <c r="J190"/>
  <c r="J104"/>
  <c r="BK211"/>
  <c r="J211"/>
  <c r="J106"/>
  <c r="R240"/>
  <c i="7" r="P133"/>
  <c r="P128"/>
  <c r="P127"/>
  <c i="1" r="AU100"/>
  <c i="7" r="R152"/>
  <c r="P167"/>
  <c r="P166"/>
  <c r="T186"/>
  <c r="T206"/>
  <c r="P235"/>
  <c i="8" r="P132"/>
  <c r="P127"/>
  <c r="P126"/>
  <c i="1" r="AU101"/>
  <c i="8" r="R162"/>
  <c r="P177"/>
  <c r="P176"/>
  <c r="BK192"/>
  <c r="J192"/>
  <c r="J104"/>
  <c r="R213"/>
  <c i="9" r="R130"/>
  <c r="R124"/>
  <c r="R123"/>
  <c r="R145"/>
  <c r="R144"/>
  <c i="10" r="T136"/>
  <c r="T127"/>
  <c r="R170"/>
  <c r="BK190"/>
  <c r="J190"/>
  <c r="J105"/>
  <c r="BK219"/>
  <c r="J219"/>
  <c r="J106"/>
  <c i="11" r="P138"/>
  <c r="P125"/>
  <c r="P124"/>
  <c i="1" r="AU104"/>
  <c i="11" r="T153"/>
  <c r="T152"/>
  <c r="P173"/>
  <c i="12" r="P130"/>
  <c r="P124"/>
  <c r="P123"/>
  <c i="1" r="AU105"/>
  <c i="12" r="P145"/>
  <c r="P144"/>
  <c i="13" r="R133"/>
  <c r="R128"/>
  <c r="T156"/>
  <c r="T171"/>
  <c r="T170"/>
  <c r="R190"/>
  <c r="R211"/>
  <c r="BK240"/>
  <c r="J240"/>
  <c r="J107"/>
  <c i="14" r="T156"/>
  <c r="T121"/>
  <c r="T120"/>
  <c i="3" r="BK212"/>
  <c r="J212"/>
  <c r="J104"/>
  <c i="5" r="BK190"/>
  <c r="J190"/>
  <c r="J104"/>
  <c i="8" r="BK210"/>
  <c r="J210"/>
  <c r="J105"/>
  <c i="9" r="BK125"/>
  <c r="J125"/>
  <c r="J98"/>
  <c r="BK158"/>
  <c r="J158"/>
  <c r="J103"/>
  <c i="10" r="BK128"/>
  <c r="J128"/>
  <c r="J98"/>
  <c r="BK147"/>
  <c r="J147"/>
  <c r="J100"/>
  <c i="3" r="BK168"/>
  <c r="J168"/>
  <c r="J100"/>
  <c i="7" r="BK129"/>
  <c r="J129"/>
  <c r="J98"/>
  <c r="BK163"/>
  <c r="J163"/>
  <c r="J101"/>
  <c r="BK203"/>
  <c r="J203"/>
  <c r="J105"/>
  <c i="10" r="BK187"/>
  <c r="J187"/>
  <c r="J104"/>
  <c i="12" r="BK125"/>
  <c r="J125"/>
  <c r="J98"/>
  <c i="13" r="BK208"/>
  <c r="J208"/>
  <c r="J105"/>
  <c i="2" r="BK151"/>
  <c r="J151"/>
  <c r="J100"/>
  <c r="BK195"/>
  <c r="J195"/>
  <c r="J104"/>
  <c i="4" r="BK129"/>
  <c r="J129"/>
  <c r="J98"/>
  <c r="BK167"/>
  <c r="J167"/>
  <c r="J101"/>
  <c r="BK206"/>
  <c r="J206"/>
  <c r="J105"/>
  <c i="5" r="BK151"/>
  <c r="J151"/>
  <c r="J100"/>
  <c i="6" r="BK129"/>
  <c r="J129"/>
  <c r="J98"/>
  <c r="BK167"/>
  <c r="J167"/>
  <c r="J101"/>
  <c i="8" r="BK128"/>
  <c r="J128"/>
  <c r="J98"/>
  <c r="BK173"/>
  <c r="J173"/>
  <c r="J101"/>
  <c i="9" r="BK141"/>
  <c r="J141"/>
  <c r="J100"/>
  <c i="11" r="BK126"/>
  <c r="J126"/>
  <c r="J98"/>
  <c r="BK149"/>
  <c r="J149"/>
  <c r="J100"/>
  <c r="BK170"/>
  <c r="J170"/>
  <c r="J103"/>
  <c i="12" r="BK141"/>
  <c r="J141"/>
  <c r="J100"/>
  <c r="BK158"/>
  <c r="J158"/>
  <c r="J103"/>
  <c i="13" r="BK129"/>
  <c r="J129"/>
  <c r="J98"/>
  <c r="BK167"/>
  <c r="J167"/>
  <c r="J101"/>
  <c i="14" r="BK122"/>
  <c r="BK121"/>
  <c r="J121"/>
  <c r="J97"/>
  <c r="BK139"/>
  <c r="J139"/>
  <c r="J99"/>
  <c i="6" r="BK208"/>
  <c r="J208"/>
  <c r="J105"/>
  <c i="14" r="J89"/>
  <c r="J91"/>
  <c r="F116"/>
  <c r="BF140"/>
  <c r="BF157"/>
  <c r="BF191"/>
  <c r="E85"/>
  <c r="F92"/>
  <c i="13" r="BK170"/>
  <c i="14" r="J117"/>
  <c r="BF174"/>
  <c r="BF123"/>
  <c i="13" r="BF148"/>
  <c r="BF154"/>
  <c r="BF159"/>
  <c r="BF184"/>
  <c r="BF206"/>
  <c r="BF212"/>
  <c r="BF229"/>
  <c r="BF246"/>
  <c r="BF279"/>
  <c r="BF294"/>
  <c r="J89"/>
  <c r="J92"/>
  <c r="F123"/>
  <c r="BF157"/>
  <c r="BF165"/>
  <c r="BF172"/>
  <c r="BF191"/>
  <c r="BF241"/>
  <c r="BF272"/>
  <c r="BF300"/>
  <c r="BF303"/>
  <c r="E85"/>
  <c r="J91"/>
  <c r="F124"/>
  <c r="BF141"/>
  <c r="BF144"/>
  <c r="BF168"/>
  <c r="BF176"/>
  <c r="BF193"/>
  <c r="BF202"/>
  <c r="BF214"/>
  <c r="BF222"/>
  <c r="BF233"/>
  <c r="BF260"/>
  <c r="BF264"/>
  <c r="BF286"/>
  <c r="BF291"/>
  <c r="BF130"/>
  <c r="BF134"/>
  <c r="BF152"/>
  <c r="BF161"/>
  <c r="BF180"/>
  <c r="BF182"/>
  <c r="BF188"/>
  <c r="BF197"/>
  <c r="BF200"/>
  <c r="BF204"/>
  <c r="BF209"/>
  <c r="BF217"/>
  <c r="BF219"/>
  <c r="BF226"/>
  <c r="BF231"/>
  <c r="BF238"/>
  <c r="BF255"/>
  <c r="BF268"/>
  <c r="BF297"/>
  <c i="11" r="BK152"/>
  <c r="J152"/>
  <c r="J101"/>
  <c i="12" r="F92"/>
  <c r="E113"/>
  <c r="F119"/>
  <c r="BF142"/>
  <c r="BF159"/>
  <c r="J89"/>
  <c r="J92"/>
  <c r="J119"/>
  <c r="BF126"/>
  <c r="BF135"/>
  <c r="BF139"/>
  <c r="BF133"/>
  <c r="BF146"/>
  <c r="BF148"/>
  <c r="BF152"/>
  <c r="BF131"/>
  <c r="BF154"/>
  <c r="BF156"/>
  <c i="10" r="BK150"/>
  <c i="11" r="J89"/>
  <c r="J91"/>
  <c r="F120"/>
  <c r="J121"/>
  <c r="BF143"/>
  <c r="BF154"/>
  <c r="BF156"/>
  <c r="BF160"/>
  <c r="BF164"/>
  <c r="BF179"/>
  <c r="BF201"/>
  <c r="E85"/>
  <c r="F121"/>
  <c r="BF127"/>
  <c r="BF134"/>
  <c r="BF168"/>
  <c r="BF174"/>
  <c r="BF186"/>
  <c r="BF190"/>
  <c r="BF207"/>
  <c r="BF150"/>
  <c r="BF166"/>
  <c r="BF171"/>
  <c r="BF195"/>
  <c r="BF204"/>
  <c r="BF139"/>
  <c r="BF141"/>
  <c r="BF147"/>
  <c r="BF198"/>
  <c i="10" r="F91"/>
  <c r="E116"/>
  <c r="J123"/>
  <c r="BF152"/>
  <c r="BF156"/>
  <c r="BF164"/>
  <c r="BF185"/>
  <c r="BF210"/>
  <c r="BF234"/>
  <c r="BF247"/>
  <c r="BF265"/>
  <c r="J91"/>
  <c r="J120"/>
  <c r="BF160"/>
  <c r="BF173"/>
  <c r="BF188"/>
  <c r="BF191"/>
  <c r="BF196"/>
  <c r="BF201"/>
  <c r="BF217"/>
  <c r="BF243"/>
  <c r="BF268"/>
  <c r="BF137"/>
  <c r="BF141"/>
  <c r="BF145"/>
  <c r="BF148"/>
  <c r="BF179"/>
  <c r="BF183"/>
  <c r="BF239"/>
  <c r="BF256"/>
  <c r="BF259"/>
  <c r="F92"/>
  <c r="BF129"/>
  <c r="BF139"/>
  <c r="BF162"/>
  <c r="BF168"/>
  <c r="BF171"/>
  <c r="BF177"/>
  <c r="BF181"/>
  <c r="BF193"/>
  <c r="BF198"/>
  <c r="BF205"/>
  <c r="BF208"/>
  <c r="BF212"/>
  <c r="BF220"/>
  <c r="BF225"/>
  <c r="BF251"/>
  <c r="BF262"/>
  <c i="8" r="BK176"/>
  <c i="9" r="F91"/>
  <c r="E113"/>
  <c r="F120"/>
  <c r="BF126"/>
  <c r="J89"/>
  <c r="J91"/>
  <c r="J92"/>
  <c r="BF131"/>
  <c r="BF139"/>
  <c r="BF142"/>
  <c r="BF152"/>
  <c r="BF154"/>
  <c r="BF159"/>
  <c r="BF133"/>
  <c r="BF135"/>
  <c r="BF146"/>
  <c r="BF148"/>
  <c r="BF156"/>
  <c i="8" r="F91"/>
  <c r="J122"/>
  <c r="BF129"/>
  <c r="BF151"/>
  <c r="BF174"/>
  <c r="BF184"/>
  <c r="E85"/>
  <c r="F92"/>
  <c r="J120"/>
  <c r="J123"/>
  <c r="BF141"/>
  <c r="BF145"/>
  <c r="BF154"/>
  <c r="BF167"/>
  <c r="BF178"/>
  <c r="BF186"/>
  <c r="BF193"/>
  <c r="BF199"/>
  <c r="BF206"/>
  <c r="BF211"/>
  <c r="BF239"/>
  <c r="BF244"/>
  <c r="BF133"/>
  <c r="BF149"/>
  <c r="BF158"/>
  <c r="BF160"/>
  <c r="BF171"/>
  <c r="BF182"/>
  <c r="BF190"/>
  <c r="BF219"/>
  <c r="BF231"/>
  <c r="BF250"/>
  <c r="BF163"/>
  <c r="BF165"/>
  <c r="BF195"/>
  <c r="BF201"/>
  <c r="BF204"/>
  <c r="BF208"/>
  <c r="BF214"/>
  <c r="BF226"/>
  <c r="BF235"/>
  <c r="BF247"/>
  <c r="BF253"/>
  <c r="BF256"/>
  <c i="7" r="BF228"/>
  <c r="BF250"/>
  <c r="BF255"/>
  <c r="BF259"/>
  <c r="BF278"/>
  <c r="BF281"/>
  <c r="F91"/>
  <c r="F92"/>
  <c r="E117"/>
  <c r="J121"/>
  <c r="BF141"/>
  <c r="BF150"/>
  <c r="BF155"/>
  <c r="BF157"/>
  <c r="BF161"/>
  <c r="BF164"/>
  <c r="BF176"/>
  <c r="BF184"/>
  <c r="BF187"/>
  <c r="BF195"/>
  <c r="BF199"/>
  <c r="BF201"/>
  <c r="BF204"/>
  <c r="BF207"/>
  <c r="BF236"/>
  <c r="BF267"/>
  <c r="J92"/>
  <c r="J123"/>
  <c r="BF130"/>
  <c r="BF148"/>
  <c r="BF168"/>
  <c r="BF180"/>
  <c r="BF193"/>
  <c r="BF214"/>
  <c r="BF221"/>
  <c r="BF233"/>
  <c r="BF263"/>
  <c r="BF284"/>
  <c r="BF134"/>
  <c r="BF144"/>
  <c r="BF153"/>
  <c r="BF172"/>
  <c r="BF178"/>
  <c r="BF189"/>
  <c r="BF197"/>
  <c r="BF209"/>
  <c r="BF212"/>
  <c r="BF217"/>
  <c r="BF224"/>
  <c r="BF226"/>
  <c r="BF241"/>
  <c r="BF272"/>
  <c r="BF275"/>
  <c i="5" r="J128"/>
  <c r="J98"/>
  <c i="6" r="J89"/>
  <c r="J92"/>
  <c r="BF141"/>
  <c r="BF154"/>
  <c r="BF180"/>
  <c r="BF193"/>
  <c r="BF197"/>
  <c r="BF202"/>
  <c r="BF212"/>
  <c r="BF255"/>
  <c r="BF260"/>
  <c r="BF264"/>
  <c r="BF272"/>
  <c r="BF277"/>
  <c r="BF286"/>
  <c r="F91"/>
  <c r="E117"/>
  <c r="J123"/>
  <c r="BF152"/>
  <c r="BF159"/>
  <c r="BF172"/>
  <c r="BF184"/>
  <c r="BF188"/>
  <c r="BF191"/>
  <c r="BF204"/>
  <c r="BF209"/>
  <c r="BF214"/>
  <c r="BF219"/>
  <c r="BF229"/>
  <c r="BF241"/>
  <c r="BF280"/>
  <c r="BF283"/>
  <c r="F92"/>
  <c r="BF130"/>
  <c r="BF144"/>
  <c r="BF148"/>
  <c r="BF157"/>
  <c r="BF161"/>
  <c r="BF176"/>
  <c r="BF182"/>
  <c r="BF200"/>
  <c r="BF206"/>
  <c r="BF226"/>
  <c r="BF231"/>
  <c r="BF289"/>
  <c r="BF134"/>
  <c r="BF165"/>
  <c r="BF168"/>
  <c r="BF217"/>
  <c r="BF222"/>
  <c r="BF233"/>
  <c r="BF238"/>
  <c r="BF246"/>
  <c r="BF268"/>
  <c i="5" r="F91"/>
  <c r="J122"/>
  <c r="BF141"/>
  <c r="BF160"/>
  <c r="BF166"/>
  <c r="BF175"/>
  <c r="BF177"/>
  <c r="BF184"/>
  <c r="BF186"/>
  <c r="BF188"/>
  <c r="BF196"/>
  <c r="J92"/>
  <c r="F123"/>
  <c r="BF129"/>
  <c r="BF136"/>
  <c r="BF149"/>
  <c r="BF152"/>
  <c r="BF164"/>
  <c r="BF168"/>
  <c r="BF172"/>
  <c r="BF181"/>
  <c r="BF213"/>
  <c r="BF220"/>
  <c r="BF250"/>
  <c r="E85"/>
  <c r="J89"/>
  <c r="BF143"/>
  <c r="BF145"/>
  <c r="BF156"/>
  <c r="BF191"/>
  <c r="BF194"/>
  <c r="BF199"/>
  <c r="BF208"/>
  <c r="BF211"/>
  <c r="BF223"/>
  <c r="BF242"/>
  <c r="BF246"/>
  <c r="BF254"/>
  <c r="BF268"/>
  <c r="BF273"/>
  <c r="BF279"/>
  <c r="BF201"/>
  <c r="BF204"/>
  <c r="BF215"/>
  <c r="BF228"/>
  <c r="BF237"/>
  <c r="BF261"/>
  <c r="BF276"/>
  <c r="BF282"/>
  <c r="BF285"/>
  <c i="4" r="J89"/>
  <c r="F92"/>
  <c r="F123"/>
  <c r="BF130"/>
  <c r="BF154"/>
  <c r="BF176"/>
  <c r="BF182"/>
  <c r="BF275"/>
  <c r="BF184"/>
  <c r="BF239"/>
  <c r="BF253"/>
  <c r="BF258"/>
  <c r="BF266"/>
  <c r="BF270"/>
  <c r="BF281"/>
  <c r="BF284"/>
  <c r="BF287"/>
  <c r="J92"/>
  <c r="E117"/>
  <c r="J123"/>
  <c r="BF134"/>
  <c r="BF141"/>
  <c r="BF145"/>
  <c r="BF152"/>
  <c r="BF157"/>
  <c r="BF159"/>
  <c r="BF165"/>
  <c r="BF168"/>
  <c r="BF172"/>
  <c r="BF180"/>
  <c r="BF188"/>
  <c r="BF191"/>
  <c r="BF200"/>
  <c r="BF202"/>
  <c r="BF204"/>
  <c r="BF212"/>
  <c r="BF217"/>
  <c r="BF227"/>
  <c r="BF229"/>
  <c r="BF231"/>
  <c r="BF236"/>
  <c r="BF244"/>
  <c r="BF148"/>
  <c r="BF161"/>
  <c r="BF193"/>
  <c r="BF197"/>
  <c r="BF207"/>
  <c r="BF210"/>
  <c r="BF215"/>
  <c r="BF220"/>
  <c r="BF224"/>
  <c r="BF262"/>
  <c r="BF278"/>
  <c i="2" r="J155"/>
  <c r="J102"/>
  <c i="3" r="J89"/>
  <c r="J92"/>
  <c r="BF140"/>
  <c r="BF144"/>
  <c r="BF146"/>
  <c r="BF153"/>
  <c r="BF193"/>
  <c r="BF202"/>
  <c r="BF213"/>
  <c r="BF235"/>
  <c r="BF237"/>
  <c r="BF264"/>
  <c r="BF273"/>
  <c r="BF280"/>
  <c r="BF292"/>
  <c r="BF301"/>
  <c r="BF304"/>
  <c r="J91"/>
  <c r="F123"/>
  <c r="BF129"/>
  <c r="BF160"/>
  <c r="BF162"/>
  <c r="BF166"/>
  <c r="BF175"/>
  <c r="BF187"/>
  <c r="BF198"/>
  <c r="BF218"/>
  <c r="BF230"/>
  <c r="BF242"/>
  <c r="BF245"/>
  <c r="BF259"/>
  <c r="BF287"/>
  <c r="BF295"/>
  <c r="BF298"/>
  <c r="F122"/>
  <c r="BF179"/>
  <c r="BF206"/>
  <c r="E85"/>
  <c r="BF136"/>
  <c r="BF149"/>
  <c r="BF158"/>
  <c r="BF169"/>
  <c r="BF173"/>
  <c r="BF183"/>
  <c r="BF185"/>
  <c r="BF189"/>
  <c r="BF196"/>
  <c r="BF208"/>
  <c r="BF210"/>
  <c r="BF216"/>
  <c r="BF221"/>
  <c r="BF223"/>
  <c r="BF226"/>
  <c r="BF233"/>
  <c r="BF250"/>
  <c r="BF268"/>
  <c i="2" r="J89"/>
  <c r="F122"/>
  <c r="BF136"/>
  <c r="BF166"/>
  <c r="BF179"/>
  <c r="BF185"/>
  <c r="BF189"/>
  <c r="BF191"/>
  <c r="BF199"/>
  <c r="BF206"/>
  <c r="BF209"/>
  <c r="BF233"/>
  <c r="BF240"/>
  <c r="BF250"/>
  <c r="BF258"/>
  <c r="BF267"/>
  <c r="BF276"/>
  <c r="F92"/>
  <c r="J92"/>
  <c r="J122"/>
  <c r="BF141"/>
  <c r="BF143"/>
  <c r="BF149"/>
  <c r="BF152"/>
  <c r="BF156"/>
  <c r="BF162"/>
  <c r="BF168"/>
  <c r="BF170"/>
  <c r="BF176"/>
  <c r="BF193"/>
  <c r="BF196"/>
  <c r="BF218"/>
  <c r="BF262"/>
  <c r="BF270"/>
  <c r="E85"/>
  <c r="BF129"/>
  <c r="BF145"/>
  <c r="BF158"/>
  <c r="BF172"/>
  <c r="BF181"/>
  <c r="BF201"/>
  <c r="BF204"/>
  <c r="BF213"/>
  <c r="BF216"/>
  <c r="BF220"/>
  <c r="BF225"/>
  <c r="BF228"/>
  <c r="BF245"/>
  <c r="BF254"/>
  <c r="BF273"/>
  <c r="BF279"/>
  <c r="F36"/>
  <c i="1" r="BC95"/>
  <c i="2" r="F35"/>
  <c i="1" r="BB95"/>
  <c i="3" r="J33"/>
  <c i="1" r="AV96"/>
  <c i="3" r="F35"/>
  <c i="1" r="BB96"/>
  <c i="4" r="F37"/>
  <c i="1" r="BD97"/>
  <c i="5" r="F37"/>
  <c i="1" r="BD98"/>
  <c i="6" r="F33"/>
  <c i="1" r="AZ99"/>
  <c i="6" r="F37"/>
  <c i="1" r="BD99"/>
  <c i="7" r="F36"/>
  <c i="1" r="BC100"/>
  <c i="7" r="F37"/>
  <c i="1" r="BD100"/>
  <c i="8" r="F36"/>
  <c i="1" r="BC101"/>
  <c i="9" r="J33"/>
  <c i="1" r="AV102"/>
  <c i="10" r="F33"/>
  <c i="1" r="AZ103"/>
  <c i="11" r="F37"/>
  <c i="1" r="BD104"/>
  <c i="12" r="F35"/>
  <c i="1" r="BB105"/>
  <c i="13" r="F35"/>
  <c i="1" r="BB106"/>
  <c i="13" r="F36"/>
  <c i="1" r="BC106"/>
  <c i="14" r="F35"/>
  <c i="1" r="BB107"/>
  <c i="2" r="F33"/>
  <c i="1" r="AZ95"/>
  <c i="3" r="F36"/>
  <c i="1" r="BC96"/>
  <c i="4" r="F33"/>
  <c i="1" r="AZ97"/>
  <c i="5" r="F35"/>
  <c i="1" r="BB98"/>
  <c i="6" r="F35"/>
  <c i="1" r="BB99"/>
  <c i="7" r="J33"/>
  <c i="1" r="AV100"/>
  <c i="8" r="F37"/>
  <c i="1" r="BD101"/>
  <c i="8" r="J33"/>
  <c i="1" r="AV101"/>
  <c i="9" r="F36"/>
  <c i="1" r="BC102"/>
  <c i="10" r="F35"/>
  <c i="1" r="BB103"/>
  <c i="11" r="F33"/>
  <c i="1" r="AZ104"/>
  <c i="12" r="F37"/>
  <c i="1" r="BD105"/>
  <c i="13" r="F37"/>
  <c i="1" r="BD106"/>
  <c i="14" r="F37"/>
  <c i="1" r="BD107"/>
  <c i="2" r="J33"/>
  <c i="1" r="AV95"/>
  <c i="3" r="F33"/>
  <c i="1" r="AZ96"/>
  <c i="4" r="F35"/>
  <c i="1" r="BB97"/>
  <c i="5" r="F33"/>
  <c i="1" r="AZ98"/>
  <c i="6" r="J33"/>
  <c i="1" r="AV99"/>
  <c i="7" r="F33"/>
  <c i="1" r="AZ100"/>
  <c i="8" r="F35"/>
  <c i="1" r="BB101"/>
  <c i="9" r="F35"/>
  <c i="1" r="BB102"/>
  <c i="10" r="F37"/>
  <c i="1" r="BD103"/>
  <c i="11" r="F35"/>
  <c i="1" r="BB104"/>
  <c i="11" r="J33"/>
  <c i="1" r="AV104"/>
  <c i="12" r="F36"/>
  <c i="1" r="BC105"/>
  <c i="12" r="J33"/>
  <c i="1" r="AV105"/>
  <c i="13" r="J33"/>
  <c i="1" r="AV106"/>
  <c i="14" r="F33"/>
  <c i="1" r="AZ107"/>
  <c i="14" r="F36"/>
  <c i="1" r="BC107"/>
  <c i="2" r="F37"/>
  <c i="1" r="BD95"/>
  <c i="3" r="F37"/>
  <c i="1" r="BD96"/>
  <c i="4" r="F36"/>
  <c i="1" r="BC97"/>
  <c i="4" r="J33"/>
  <c i="1" r="AV97"/>
  <c i="5" r="F36"/>
  <c i="1" r="BC98"/>
  <c i="5" r="J33"/>
  <c i="1" r="AV98"/>
  <c i="6" r="F36"/>
  <c i="1" r="BC99"/>
  <c i="7" r="F35"/>
  <c i="1" r="BB100"/>
  <c i="8" r="F33"/>
  <c i="1" r="AZ101"/>
  <c i="9" r="F37"/>
  <c i="1" r="BD102"/>
  <c i="9" r="F33"/>
  <c i="1" r="AZ102"/>
  <c i="10" r="F36"/>
  <c i="1" r="BC103"/>
  <c i="10" r="J33"/>
  <c i="1" r="AV103"/>
  <c i="11" r="F36"/>
  <c i="1" r="BC104"/>
  <c i="12" r="F33"/>
  <c i="1" r="AZ105"/>
  <c i="13" r="F33"/>
  <c i="1" r="AZ106"/>
  <c i="14" r="J33"/>
  <c i="1" r="AV107"/>
  <c i="10" l="1" r="R150"/>
  <c r="R126"/>
  <c i="5" r="P154"/>
  <c r="P126"/>
  <c i="1" r="AU98"/>
  <c i="3" r="P171"/>
  <c i="2" r="T154"/>
  <c i="10" r="T150"/>
  <c r="T126"/>
  <c i="5" r="R154"/>
  <c i="2" r="T126"/>
  <c r="P127"/>
  <c i="13" r="P170"/>
  <c r="P127"/>
  <c i="1" r="AU106"/>
  <c i="6" r="T170"/>
  <c r="T127"/>
  <c i="3" r="T171"/>
  <c i="13" r="R170"/>
  <c r="R127"/>
  <c i="8" r="T176"/>
  <c r="T126"/>
  <c i="5" r="T127"/>
  <c r="T126"/>
  <c r="T154"/>
  <c i="6" r="P170"/>
  <c r="P127"/>
  <c i="1" r="AU99"/>
  <c i="3" r="R126"/>
  <c i="5" r="BK127"/>
  <c r="J127"/>
  <c r="J97"/>
  <c i="4" r="P170"/>
  <c r="P127"/>
  <c i="1" r="AU97"/>
  <c i="6" r="R170"/>
  <c r="R127"/>
  <c i="2" r="P154"/>
  <c r="R127"/>
  <c r="R126"/>
  <c i="5" r="R126"/>
  <c i="3" r="P127"/>
  <c r="P126"/>
  <c i="1" r="AU96"/>
  <c i="2" r="BK154"/>
  <c i="10" r="P150"/>
  <c r="P126"/>
  <c i="1" r="AU103"/>
  <c i="7" r="T166"/>
  <c r="T127"/>
  <c i="4" r="T170"/>
  <c r="T127"/>
  <c i="3" r="T127"/>
  <c r="T126"/>
  <c r="BK171"/>
  <c r="J171"/>
  <c r="J101"/>
  <c i="6" r="BK128"/>
  <c r="J128"/>
  <c r="J97"/>
  <c r="BK170"/>
  <c r="J170"/>
  <c r="J102"/>
  <c i="7" r="BK128"/>
  <c r="J128"/>
  <c r="J97"/>
  <c r="BK166"/>
  <c r="J166"/>
  <c r="J102"/>
  <c i="8" r="BK127"/>
  <c r="J127"/>
  <c r="J97"/>
  <c i="9" r="BK124"/>
  <c r="J124"/>
  <c r="J97"/>
  <c i="11" r="BK125"/>
  <c r="J125"/>
  <c r="J97"/>
  <c i="14" r="BK120"/>
  <c r="J120"/>
  <c r="J96"/>
  <c r="J122"/>
  <c r="J98"/>
  <c i="4" r="BK170"/>
  <c r="J170"/>
  <c r="J102"/>
  <c i="9" r="BK144"/>
  <c r="J144"/>
  <c r="J101"/>
  <c i="12" r="BK144"/>
  <c r="J144"/>
  <c r="J101"/>
  <c i="13" r="BK128"/>
  <c r="J128"/>
  <c r="J97"/>
  <c i="2" r="BK127"/>
  <c r="J127"/>
  <c r="J97"/>
  <c i="3" r="BK127"/>
  <c r="J127"/>
  <c r="J97"/>
  <c i="5" r="BK154"/>
  <c r="J154"/>
  <c r="J101"/>
  <c i="10" r="BK127"/>
  <c r="J127"/>
  <c r="J97"/>
  <c i="4" r="BK128"/>
  <c r="J128"/>
  <c r="J97"/>
  <c i="12" r="BK124"/>
  <c r="J124"/>
  <c r="J97"/>
  <c i="13" r="J170"/>
  <c r="J102"/>
  <c i="11" r="BK124"/>
  <c r="J124"/>
  <c r="J96"/>
  <c i="10" r="J150"/>
  <c r="J101"/>
  <c i="8" r="J176"/>
  <c r="J102"/>
  <c i="2" r="F34"/>
  <c i="1" r="BA95"/>
  <c i="4" r="J34"/>
  <c i="1" r="AW97"/>
  <c r="AT97"/>
  <c i="6" r="J34"/>
  <c i="1" r="AW99"/>
  <c r="AT99"/>
  <c i="7" r="F34"/>
  <c i="1" r="BA100"/>
  <c i="8" r="F34"/>
  <c i="1" r="BA101"/>
  <c i="10" r="J34"/>
  <c i="1" r="AW103"/>
  <c r="AT103"/>
  <c i="12" r="F34"/>
  <c i="1" r="BA105"/>
  <c i="13" r="J34"/>
  <c i="1" r="AW106"/>
  <c r="AT106"/>
  <c r="AZ94"/>
  <c r="AV94"/>
  <c r="AK29"/>
  <c i="3" r="F34"/>
  <c i="1" r="BA96"/>
  <c i="5" r="J34"/>
  <c i="1" r="AW98"/>
  <c r="AT98"/>
  <c i="7" r="J34"/>
  <c i="1" r="AW100"/>
  <c r="AT100"/>
  <c i="9" r="J34"/>
  <c i="1" r="AW102"/>
  <c r="AT102"/>
  <c i="11" r="F34"/>
  <c i="1" r="BA104"/>
  <c i="12" r="J34"/>
  <c i="1" r="AW105"/>
  <c r="AT105"/>
  <c i="14" r="F34"/>
  <c i="1" r="BA107"/>
  <c r="BC94"/>
  <c r="W32"/>
  <c r="BB94"/>
  <c r="W31"/>
  <c r="BD94"/>
  <c r="W33"/>
  <c i="3" r="J34"/>
  <c i="1" r="AW96"/>
  <c r="AT96"/>
  <c i="5" r="F34"/>
  <c i="1" r="BA98"/>
  <c i="6" r="F34"/>
  <c i="1" r="BA99"/>
  <c i="8" r="J34"/>
  <c i="1" r="AW101"/>
  <c r="AT101"/>
  <c i="9" r="F34"/>
  <c i="1" r="BA102"/>
  <c i="10" r="F34"/>
  <c i="1" r="BA103"/>
  <c i="11" r="J34"/>
  <c i="1" r="AW104"/>
  <c r="AT104"/>
  <c i="13" r="F34"/>
  <c i="1" r="BA106"/>
  <c i="14" r="J34"/>
  <c i="1" r="AW107"/>
  <c r="AT107"/>
  <c i="2" r="J34"/>
  <c i="1" r="AW95"/>
  <c r="AT95"/>
  <c i="4" r="F34"/>
  <c i="1" r="BA97"/>
  <c i="2" l="1" r="BK126"/>
  <c r="J126"/>
  <c r="J96"/>
  <c r="P126"/>
  <c i="1" r="AU95"/>
  <c i="3" r="BK126"/>
  <c r="J126"/>
  <c i="10" r="BK126"/>
  <c r="J126"/>
  <c r="J96"/>
  <c i="5" r="BK126"/>
  <c r="J126"/>
  <c r="J96"/>
  <c i="2" r="J154"/>
  <c r="J101"/>
  <c i="8" r="BK126"/>
  <c r="J126"/>
  <c i="4" r="BK127"/>
  <c r="J127"/>
  <c r="J96"/>
  <c i="6" r="BK127"/>
  <c r="J127"/>
  <c i="9" r="BK123"/>
  <c r="J123"/>
  <c r="J96"/>
  <c i="12" r="BK123"/>
  <c r="J123"/>
  <c i="13" r="BK127"/>
  <c r="J127"/>
  <c r="J96"/>
  <c i="7" r="BK127"/>
  <c r="J127"/>
  <c r="J96"/>
  <c i="1" r="AU94"/>
  <c i="6" r="J30"/>
  <c i="1" r="AG99"/>
  <c r="AX94"/>
  <c r="BA94"/>
  <c r="W30"/>
  <c i="3" r="J30"/>
  <c i="1" r="AG96"/>
  <c i="11" r="J30"/>
  <c i="1" r="AG104"/>
  <c r="AN104"/>
  <c r="W29"/>
  <c i="14" r="J30"/>
  <c i="1" r="AG107"/>
  <c i="12" r="J30"/>
  <c i="1" r="AG105"/>
  <c i="8" r="J30"/>
  <c i="1" r="AG101"/>
  <c r="AY94"/>
  <c i="3" l="1" r="J39"/>
  <c i="12" r="J39"/>
  <c i="14" r="J39"/>
  <c i="6" r="J39"/>
  <c i="8" r="J39"/>
  <c r="J96"/>
  <c i="3" r="J96"/>
  <c i="6" r="J96"/>
  <c i="12" r="J96"/>
  <c i="11" r="J39"/>
  <c i="1" r="AN99"/>
  <c r="AN105"/>
  <c r="AN96"/>
  <c r="AN101"/>
  <c r="AN107"/>
  <c i="7" r="J30"/>
  <c i="1" r="AG100"/>
  <c i="4" r="J30"/>
  <c i="1" r="AG97"/>
  <c i="9" r="J30"/>
  <c i="1" r="AG102"/>
  <c i="2" r="J30"/>
  <c i="1" r="AG95"/>
  <c i="13" r="J30"/>
  <c i="1" r="AG106"/>
  <c r="AN106"/>
  <c r="AW94"/>
  <c r="AK30"/>
  <c i="10" r="J30"/>
  <c i="1" r="AG103"/>
  <c r="AN103"/>
  <c i="5" r="J30"/>
  <c i="1" r="AG98"/>
  <c r="AN98"/>
  <c i="5" l="1" r="J39"/>
  <c i="10" r="J39"/>
  <c i="2" r="J39"/>
  <c i="13" r="J39"/>
  <c i="9" r="J39"/>
  <c i="7" r="J39"/>
  <c i="4" r="J39"/>
  <c i="1" r="AN97"/>
  <c r="AN100"/>
  <c r="AN102"/>
  <c r="AN95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<sst xmlns="http://schemas.openxmlformats.org/spreadsheetml/2006/main">
  <si>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</si>
  <si>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</si>
  <si>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</si>
  <si>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</si>
  <si>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</si>
  <si>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{556721cc-1219-4b4b-a099-859831d68dcb}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</si>
  <si>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</si>
  <si>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</si>
  <si>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</si>
  <si>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</si>
  <si>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</si>
  <si>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</si>
  <si>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</si>
  <si>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</si>
  <si>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</si>
  <si>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</si>
  <si>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</si>
  <si>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kotlů na TP - byty</t>
  </si>
  <si>
    <t>KSO:</t>
  </si>
  <si>
    <t>CC-CZ:</t>
  </si>
  <si>
    <t>Místo:</t>
  </si>
  <si>
    <t xml:space="preserve"> </t>
  </si>
  <si>
    <t>Datum:</t>
  </si>
  <si>
    <t>1. 2. 2022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</si>
  <si>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</si>
  <si>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</si>
  <si>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</si>
  <si>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</si>
  <si>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</si>
  <si>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</si>
  <si>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</si>
  <si>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</si>
  <si>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</si>
  <si>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</si>
  <si>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</si>
  <si>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</si>
  <si>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za využití položek Cenové soustavy ÚRS. Cenové a technické podmínky Cenové soustavy ÚRS, které nejsou uvedeny v soupisu prací (tzv. úvodní části katalogů) jsou neomezeně dálkově k dispozici na www.cs-urs.cz. Položky soupisu prací, které nemají ve sloupci "Cenová soustava" uveden žádný údaj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</si>
  <si>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</si>
  <si>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</si>
  <si>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</si>
  <si>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</si>
  <si>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</si>
  <si>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</si>
  <si>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</si>
  <si>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</si>
  <si>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</si>
  <si>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</si>
  <si>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</si>
  <si>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</si>
  <si>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</si>
  <si>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</si>
  <si>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</si>
  <si>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</si>
  <si>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</si>
  <si>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</si>
  <si>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</si>
  <si>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</si>
  <si>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</si>
  <si>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</si>
  <si>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</si>
  <si>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</si>
  <si>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</si>
  <si>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</si>
  <si>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</si>
  <si>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</si>
  <si>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</si>
  <si>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</si>
  <si>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</si>
  <si>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</si>
  <si>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</si>
  <si>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</si>
  <si>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</si>
  <si>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</si>
  <si>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</si>
  <si>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</si>
  <si>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</si>
  <si>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</si>
  <si>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</si>
  <si>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</si>
  <si>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</si>
  <si>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</si>
  <si>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</si>
  <si>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</si>
  <si>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ČESKÁ - budova zastávky, BJ - IC5000107897</t>
  </si>
  <si>
    <t>STA</t>
  </si>
  <si>
    <t>1</t>
  </si>
  <si>
    <t>{12b02d1f-52d7-4de1-90bb-955353c3d4b1}</t>
  </si>
  <si>
    <t>02</t>
  </si>
  <si>
    <t>LETOVICE ZASTÁVKA - str.domek č.157 a přístř.cestujících, BJ - IC5000355337</t>
  </si>
  <si>
    <t>{e43ea5e3-00d4-4ced-81b6-faf79c884e27}</t>
  </si>
  <si>
    <t>03</t>
  </si>
  <si>
    <t>HRADČANY - budova zastávky, BJ - IC5000108065</t>
  </si>
  <si>
    <t>{7dad2625-99b8-4e09-8167-5bd5e9a9419c}</t>
  </si>
  <si>
    <t>04</t>
  </si>
  <si>
    <t>DOUBRAVNÍK - budova zastávky, BJ - IC6000311581</t>
  </si>
  <si>
    <t>{7ec5d75e-79f0-4bfc-bc00-75eac6eef83b}</t>
  </si>
  <si>
    <t>05</t>
  </si>
  <si>
    <t>BRANKOVICE - bývalá budova zastávky - IC5000237169</t>
  </si>
  <si>
    <t>{32a80b8b-2ca3-4e51-9c8c-bb755a2a3403}</t>
  </si>
  <si>
    <t>06</t>
  </si>
  <si>
    <t>NOVOSEDLY - strážní domek č.24a s příslušenstvím, BJ - IC5000181952</t>
  </si>
  <si>
    <t>{5ecb9a17-b199-46aa-999a-4d49ab218a55}</t>
  </si>
  <si>
    <t>07</t>
  </si>
  <si>
    <t>ŠUMNÁ - strážní domek traťmistra č.38 s příslušenstvím, BJ - IC5000181914</t>
  </si>
  <si>
    <t>{f369abd4-3512-4ce0-8aa5-25c602e18ec6}</t>
  </si>
  <si>
    <t>08</t>
  </si>
  <si>
    <t>DYJE - budova zastávky, BJ - IC5000182036</t>
  </si>
  <si>
    <t>{c8b45ae8-d6ee-4b81-a7d9-18fbb25824e2}</t>
  </si>
  <si>
    <t>09</t>
  </si>
  <si>
    <t>BRNO-KRÁLOVO POLE - strážní dvojdomek - IC5000308347</t>
  </si>
  <si>
    <t>{3f4b039f-a62b-4a00-9e7c-34d49d4bc87a}</t>
  </si>
  <si>
    <t>10</t>
  </si>
  <si>
    <t>KŘENOVICE HORNÍ NÁDRAŽÍ - strážní domek č.20, BJ - IC5000308363</t>
  </si>
  <si>
    <t>{1254d9a9-7ece-4095-93cc-17e84cce20dc}</t>
  </si>
  <si>
    <t>11</t>
  </si>
  <si>
    <t>VALTICE - výpravni budova, BJ - IC6000384442</t>
  </si>
  <si>
    <t>{c22f6356-4671-4450-a90a-6f4cd9395dc5}</t>
  </si>
  <si>
    <t>12</t>
  </si>
  <si>
    <t>VLKOŠ - strážní domek, BJ - IC5000237040</t>
  </si>
  <si>
    <t>{5899dce6-e8f3-4d78-bf5a-d47d48613365}</t>
  </si>
  <si>
    <t>00</t>
  </si>
  <si>
    <t>VRN</t>
  </si>
  <si>
    <t>{a82f8abc-6c9d-4b3a-a958-02c5de4f2615}</t>
  </si>
  <si>
    <t>KRYCÍ LIST SOUPISU PRACÍ</t>
  </si>
  <si>
    <t>Objekt:</t>
  </si>
  <si>
    <t>01 - ČESKÁ - budova zastávky, BJ - IC5000107897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</si>
  <si>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</si>
  <si>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</si>
  <si>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</si>
  <si>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</si>
  <si>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</si>
  <si>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</si>
  <si>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</si>
  <si>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</si>
  <si>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</si>
  <si>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</si>
  <si>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</si>
  <si>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731 - Ústřední vytápění - kotelny</t>
  </si>
  <si>
    <t xml:space="preserve">    734 - Ústřední vytápění - armatury</t>
  </si>
  <si>
    <t xml:space="preserve">    741 - Elektroinstalace - silnoproud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</si>
  <si>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</si>
  <si>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</si>
  <si>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</si>
  <si>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</si>
  <si>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</si>
  <si>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</si>
  <si>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</si>
  <si>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</si>
  <si>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</si>
  <si>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</si>
  <si>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</si>
  <si>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</si>
  <si>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</si>
  <si>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</si>
  <si>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</si>
  <si>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</si>
  <si>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</si>
  <si>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</si>
  <si>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</si>
  <si>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</si>
  <si>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611-R1</t>
  </si>
  <si>
    <t>Zednické práce (zednické přípomoci,zapravení, omítky)</t>
  </si>
  <si>
    <t>soubor</t>
  </si>
  <si>
    <t>R-položka</t>
  </si>
  <si>
    <t>4</t>
  </si>
  <si>
    <t>2</t>
  </si>
  <si>
    <t>-2056918847</t>
  </si>
  <si>
    <t>PP</t>
  </si>
  <si>
    <t>P</t>
  </si>
  <si>
    <t>Poznámka k položce:_x000d_
neuzavíratelný otvor pod stropem 350cm2 + neuzavíratelný otvor max. 500mm nad podlahou 350cm2</t>
  </si>
  <si>
    <t>VV</t>
  </si>
  <si>
    <t>zapravení omítek a prostupů zdí, pomocné práce ÚT</t>
  </si>
  <si>
    <t>zabezpečení přísunu vzduchu pro kotel a odvětrání kotelny</t>
  </si>
  <si>
    <t>včetně krycí mřížky</t>
  </si>
  <si>
    <t>977151115</t>
  </si>
  <si>
    <t>Jádrové vrty diamantovými korunkami do stavebních materiálů D přes 60 do 70 mm</t>
  </si>
  <si>
    <t>m</t>
  </si>
  <si>
    <t>CS ÚRS 2022 01</t>
  </si>
  <si>
    <t>-1139977744</t>
  </si>
  <si>
    <t>Jádrové vrty diamantovými korunkami do stavebních materiálů (železobetonu, betonu, cihel, obkladů, dlažeb, kamene) průměru přes 60 do 70 mm</t>
  </si>
  <si>
    <t>veškeré prostupy</t>
  </si>
  <si>
    <t>997</t>
  </si>
  <si>
    <t>Přesun sutě</t>
  </si>
  <si>
    <t>3</t>
  </si>
  <si>
    <t>997013211</t>
  </si>
  <si>
    <t>Vnitrostaveništní doprava suti a vybouraných hmot pro budovy v do 6 m ručně</t>
  </si>
  <si>
    <t>t</t>
  </si>
  <si>
    <t>1690701138</t>
  </si>
  <si>
    <t xml:space="preserve">Vnitrostaveništní doprava suti a vybouraných hmot  vodorovně do 50 m svisle ručně pro budovy a haly výšky do 6 m</t>
  </si>
  <si>
    <t>997013501</t>
  </si>
  <si>
    <t>Odvoz suti a vybouraných hmot na skládku nebo meziskládku do 1 km se složením</t>
  </si>
  <si>
    <t>-937471129</t>
  </si>
  <si>
    <t xml:space="preserve">Odvoz suti a vybouraných hmot na skládku nebo meziskládku  se složením, na vzdálenost do 1 km</t>
  </si>
  <si>
    <t>5</t>
  </si>
  <si>
    <t>997013509</t>
  </si>
  <si>
    <t>Příplatek k odvozu suti a vybouraných hmot na skládku ZKD 1 km přes 1 km</t>
  </si>
  <si>
    <t>-1049743581</t>
  </si>
  <si>
    <t xml:space="preserve">Odvoz suti a vybouraných hmot na skládku nebo meziskládku  se složením, na vzdálenost Příplatek k ceně za každý další i započatý 1 km přes 1 km</t>
  </si>
  <si>
    <t>přepočteno koeficientem množství</t>
  </si>
  <si>
    <t>0,235*15</t>
  </si>
  <si>
    <t>6</t>
  </si>
  <si>
    <t>997013635</t>
  </si>
  <si>
    <t>Poplatek za uložení na skládce (skládkovné) komunálního odpadu kód odpadu 20 03 01</t>
  </si>
  <si>
    <t>236925715</t>
  </si>
  <si>
    <t>Poplatek za uložení stavebního odpadu na skládce (skládkovné) komunálního zatříděného do Katalogu odpadů pod kódem 20 03 01</t>
  </si>
  <si>
    <t>998</t>
  </si>
  <si>
    <t>Přesun hmot</t>
  </si>
  <si>
    <t>7</t>
  </si>
  <si>
    <t>998011001</t>
  </si>
  <si>
    <t>Přesun hmot pro budovy zděné v do 6 m</t>
  </si>
  <si>
    <t>-811793874</t>
  </si>
  <si>
    <t xml:space="preserve">Přesun hmot pro budovy občanské výstavby, bydlení, výrobu a služby  s nosnou svislou konstrukcí zděnou z cihel, tvárnic nebo kamene vodorovná dopravní vzdálenost do 100 m pro budovy výšky do 6 m</t>
  </si>
  <si>
    <t>PSV</t>
  </si>
  <si>
    <t>Práce a dodávky PSV</t>
  </si>
  <si>
    <t>722</t>
  </si>
  <si>
    <t>Zdravotechnika - vnitřní vodovod</t>
  </si>
  <si>
    <t>8</t>
  </si>
  <si>
    <t>722171933</t>
  </si>
  <si>
    <t>Potrubí plastové výměna trub nebo tvarovek D přes 20 do 25 mm</t>
  </si>
  <si>
    <t>kus</t>
  </si>
  <si>
    <t>16</t>
  </si>
  <si>
    <t>1980888558</t>
  </si>
  <si>
    <t xml:space="preserve">Výměna trubky, tvarovky, vsazení odbočky  na rozvodech vody z plastů D přes 20 do 25 mm</t>
  </si>
  <si>
    <t>M</t>
  </si>
  <si>
    <t>31951102</t>
  </si>
  <si>
    <t>třmen s navrtávkou PN 16 pro ocelové potrubí voda/topení 3/4"x1/2"</t>
  </si>
  <si>
    <t>32</t>
  </si>
  <si>
    <t>1861379884</t>
  </si>
  <si>
    <t>B1.04 - pro dopojení chladící smyčky kotle</t>
  </si>
  <si>
    <t>722175002</t>
  </si>
  <si>
    <t>Potrubí vodovodní plastové PP-RCT svar polyfúze D 20x2,8 mm</t>
  </si>
  <si>
    <t>-1452269141</t>
  </si>
  <si>
    <t>Potrubí z plastových trubek z polypropylenu PP-RCT svařovaných polyfúzně D 20 x 2,8</t>
  </si>
  <si>
    <t>dopojení chladící smyčky kotle z místnosti B1.04</t>
  </si>
  <si>
    <t>722181241</t>
  </si>
  <si>
    <t>Ochrana vodovodního potrubí přilepenými termoizolačními trubicemi z PE tl přes 13 do 20 mm DN do 22 mm</t>
  </si>
  <si>
    <t>1557681797</t>
  </si>
  <si>
    <t xml:space="preserve">Ochrana potrubí  termoizolačními trubicemi z pěnového polyetylenu PE přilepenými v příčných a podélných spojích, tloušťky izolace přes 13 do 20 mm, vnitřního průměru izolace DN do 22 mm</t>
  </si>
  <si>
    <t>722182011</t>
  </si>
  <si>
    <t>Podpůrný žlab pro potrubí D 20</t>
  </si>
  <si>
    <t>-1514878830</t>
  </si>
  <si>
    <t>Podpůrný žlab pro potrubí průměru D 20</t>
  </si>
  <si>
    <t>13</t>
  </si>
  <si>
    <t>722190401</t>
  </si>
  <si>
    <t>Vyvedení a upevnění výpustku DN do 25</t>
  </si>
  <si>
    <t>-1151510574</t>
  </si>
  <si>
    <t xml:space="preserve">Zřízení přípojek na potrubí  vyvedení a upevnění výpustek do DN 25</t>
  </si>
  <si>
    <t>14</t>
  </si>
  <si>
    <t>722232122</t>
  </si>
  <si>
    <t>Kohout kulový přímý G 1/2" PN 42 do 185°C plnoprůtokový vnitřní závit</t>
  </si>
  <si>
    <t>160904607</t>
  </si>
  <si>
    <t>Armatury se dvěma závity kulové kohouty PN 42 do 185 °C plnoprůtokové vnitřní závit G 1/2"</t>
  </si>
  <si>
    <t xml:space="preserve">B1.04 - pro dopojení chladící smyčky kotle </t>
  </si>
  <si>
    <t>998722201</t>
  </si>
  <si>
    <t>Přesun hmot procentní pro vnitřní vodovod v objektech v do 6 m</t>
  </si>
  <si>
    <t>%</t>
  </si>
  <si>
    <t>2141650032</t>
  </si>
  <si>
    <t xml:space="preserve">Přesun hmot pro vnitřní vodovod  stanovený procentní sazbou (%) z ceny vodorovná dopravní vzdálenost do 50 m v objektech výšky do 6 m</t>
  </si>
  <si>
    <t>731</t>
  </si>
  <si>
    <t>Ústřední vytápění - kotelny</t>
  </si>
  <si>
    <t>731391811</t>
  </si>
  <si>
    <t>Vypuštění vody z kotle samospádem pl kotle do 5 m2</t>
  </si>
  <si>
    <t>-1013918510</t>
  </si>
  <si>
    <t xml:space="preserve">Vypuštění vody z kotlů do kanalizace  samospádem o výhřevné ploše kotlů do 5 m2</t>
  </si>
  <si>
    <t>17</t>
  </si>
  <si>
    <t>731200813</t>
  </si>
  <si>
    <t>Demontáž kotle ocelového na tuhá paliva výkon do 25 kW</t>
  </si>
  <si>
    <t>957216320</t>
  </si>
  <si>
    <t xml:space="preserve">Demontáž kotlů ocelových  na tuhá paliva, o výkonu do 25 kW</t>
  </si>
  <si>
    <t>demontáž stávajícího kotle OPOP H418V</t>
  </si>
  <si>
    <t>18</t>
  </si>
  <si>
    <t>731210102-R</t>
  </si>
  <si>
    <t>Kotel ocelový stacionární na tuhá paliva s odtahem spalin do komína 18,0 kW pro vytápění</t>
  </si>
  <si>
    <t>1980810831</t>
  </si>
  <si>
    <t>Kotle ocelové teplovodní na tuhá paliva stacionární s odtahem spalin do komína pro vytápění 18,0 kW</t>
  </si>
  <si>
    <t>Poznámka k položce:_x000d_
1. V cenách -0101 až -9617 jsou započteny i náklady na:
_x000d_
a) napojení kotle na připravené rozvody
_x000d_
b) odzkoušení kotle a poučení provozovatele._x000d_
2. V cenách -0101 až -9617 nejsou započteny náklady, které se oceňují samostatně, a to na zřízení rozvodů topné a vratné vody.</t>
  </si>
  <si>
    <t>19</t>
  </si>
  <si>
    <t>731191941</t>
  </si>
  <si>
    <t>Napuštění kotle po opravě pl kotle do 5 m2</t>
  </si>
  <si>
    <t>-578775652</t>
  </si>
  <si>
    <t xml:space="preserve">Opravy kotlů litinových  napuštění kotle po opravě o v. pl. kotle do 5 m2</t>
  </si>
  <si>
    <t>20</t>
  </si>
  <si>
    <t>731890801</t>
  </si>
  <si>
    <t>Přemístění demontovaných kotelen umístěných ve výšce nebo hloubce objektu do 6 m</t>
  </si>
  <si>
    <t>-40651731</t>
  </si>
  <si>
    <t xml:space="preserve">Vnitrostaveništní přemístění vybouraných (demontovaných) hmot kotelen  vodorovně do 100 m umístěných ve výšce (hloubce) do 6 m</t>
  </si>
  <si>
    <t>998731201</t>
  </si>
  <si>
    <t>Přesun hmot procentní pro kotelny v objektech v do 6 m</t>
  </si>
  <si>
    <t>884179774</t>
  </si>
  <si>
    <t xml:space="preserve">Přesun hmot pro kotelny  stanovený procentní sazbou (%) z ceny vodorovná dopravní vzdálenost do 50 m v objektech výšky do 6 m</t>
  </si>
  <si>
    <t>734</t>
  </si>
  <si>
    <t>Ústřední vytápění - armatury</t>
  </si>
  <si>
    <t>22</t>
  </si>
  <si>
    <t>734251212</t>
  </si>
  <si>
    <t>Ventil závitový pojistný rohový G 3/4 provozní tlak od 2,5 do 6 barů</t>
  </si>
  <si>
    <t>323330247</t>
  </si>
  <si>
    <t>Ventily pojistné závitové a čepové rohové provozní tlak od 2,5 do 6 bar G 3/4</t>
  </si>
  <si>
    <t>741</t>
  </si>
  <si>
    <t>Elektroinstalace - silnoproud</t>
  </si>
  <si>
    <t>23</t>
  </si>
  <si>
    <t>741110511</t>
  </si>
  <si>
    <t>Montáž lišta a kanálek vkládací šířky do 60 mm s víčkem</t>
  </si>
  <si>
    <t>489607372</t>
  </si>
  <si>
    <t>Montáž lišt a kanálků elektroinstalačních se spojkami, ohyby a rohy a s nasunutím do krabic vkládacích s víčkem, šířky do 60 mm</t>
  </si>
  <si>
    <t>24</t>
  </si>
  <si>
    <t>34571004</t>
  </si>
  <si>
    <t>lišta elektroinstalační hranatá PVC 20x20mm</t>
  </si>
  <si>
    <t>-1608475243</t>
  </si>
  <si>
    <t>40*1,05 'Přepočtené koeficientem množství</t>
  </si>
  <si>
    <t>25</t>
  </si>
  <si>
    <t>741112111</t>
  </si>
  <si>
    <t>Montáž rozvodka nástěnná plastová čtyřhranná vodič D do 4 mm2</t>
  </si>
  <si>
    <t>-1104540648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</si>
  <si>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</si>
  <si>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26</t>
  </si>
  <si>
    <t>10.074.498</t>
  </si>
  <si>
    <t>Krabice 6455-12 acidur IP67</t>
  </si>
  <si>
    <t>CS online</t>
  </si>
  <si>
    <t>1113111750</t>
  </si>
  <si>
    <t>Poznámka k položce:_x000d_
Krabice 6455-12 acidur</t>
  </si>
  <si>
    <t>27</t>
  </si>
  <si>
    <t>741120101</t>
  </si>
  <si>
    <t>Montáž vodič Cu izolovaný plný a laněný s PVC pláštěm žíla 0,15-16 mm2 zatažený (např. CY, CHAH-V)</t>
  </si>
  <si>
    <t>584537044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</si>
  <si>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</si>
  <si>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pro dopojení záložního zdroje</t>
  </si>
  <si>
    <t>40</t>
  </si>
  <si>
    <t>28</t>
  </si>
  <si>
    <t>34111036</t>
  </si>
  <si>
    <t>kabel instalační jádro Cu plné izolace PVC plášť PVC 450/750V (CYKY) 3x2,5mm2</t>
  </si>
  <si>
    <t>-650367475</t>
  </si>
  <si>
    <t>29</t>
  </si>
  <si>
    <t>741320101</t>
  </si>
  <si>
    <t>Montáž jističů jednopólových nn do 25 A bez krytu</t>
  </si>
  <si>
    <t>1028947191</t>
  </si>
  <si>
    <t>Montáž jističů se zapojením vodičů jednopólových nn do 25 A bez krytu</t>
  </si>
  <si>
    <t>30</t>
  </si>
  <si>
    <t>35822111</t>
  </si>
  <si>
    <t>jistič 1pólový-charakteristika B 16A</t>
  </si>
  <si>
    <t>1197889512</t>
  </si>
  <si>
    <t>31</t>
  </si>
  <si>
    <t>741810001</t>
  </si>
  <si>
    <t>Celková prohlídka elektrického rozvodu a zařízení do 100 000,- Kč</t>
  </si>
  <si>
    <t>-1139221057</t>
  </si>
  <si>
    <t>Zkoušky a prohlídky elektrických rozvodů a zařízení celková prohlídka a vyhotovení revizní zprávy pro objem montážních prací do 100 tis. Kč</t>
  </si>
  <si>
    <t>výchozí revize s osvědčením "D"</t>
  </si>
  <si>
    <t>prohlídka UTZ a průkaz způsobilosti</t>
  </si>
  <si>
    <t>998741201</t>
  </si>
  <si>
    <t>Přesun hmot procentní pro silnoproud v objektech v do 6 m</t>
  </si>
  <si>
    <t>992531860</t>
  </si>
  <si>
    <t>Přesun hmot pro silnoproud stanovený procentní sazbou (%) z ceny vodorovná dopravní vzdálenost do 50 m v objektech výšky do 6 m</t>
  </si>
  <si>
    <t>HZS</t>
  </si>
  <si>
    <t>Hodinové zúčtovací sazby</t>
  </si>
  <si>
    <t>33</t>
  </si>
  <si>
    <t>HZS-R</t>
  </si>
  <si>
    <t>Hodinová zúčtovací sazba instalatér</t>
  </si>
  <si>
    <t>hod</t>
  </si>
  <si>
    <t>R- položka</t>
  </si>
  <si>
    <t>512</t>
  </si>
  <si>
    <t>178736523</t>
  </si>
  <si>
    <t xml:space="preserve">Hodinové zúčtovací sazby profesí PSV  provádění stavebních instalací instalatér</t>
  </si>
  <si>
    <t xml:space="preserve">Poznámka k položce:_x000d_
Topné zkoušky v trvání 24 hodin u otopných soustav do 100 kW, nepřerušeného provozu zkoušeného zařízení se oceňují hodinovými zúčtovacími sazbami bez omezení počtem pracovníků nebo počtem odpracovaných hodin. Nerozlišuje se, zda se jedná o práce na novostavbách nebo na stávajících objektech._x000d_
Množství hodinových zúčtovacích sazeb se určuje celkovým počtem pracovních hodin, a nikoliv počtem hodin trvání topné zkoušky._x000d_
</t>
  </si>
  <si>
    <t>provedení topné zkoušky v rozsahu 24 hodin</t>
  </si>
  <si>
    <t>34</t>
  </si>
  <si>
    <t>HZS2222</t>
  </si>
  <si>
    <t>Hodinová zúčtovací sazba topenář odborný</t>
  </si>
  <si>
    <t>-1838610920</t>
  </si>
  <si>
    <t xml:space="preserve">Hodinové zúčtovací sazby profesí PSV  provádění stavebních instalací topenář odborný</t>
  </si>
  <si>
    <t>úprava přívodního a vratného potrubí ÚT</t>
  </si>
  <si>
    <t>dopojení chladící smyčky z místnosti B1.04</t>
  </si>
  <si>
    <t>Součet</t>
  </si>
  <si>
    <t>35</t>
  </si>
  <si>
    <t>HZS-R1</t>
  </si>
  <si>
    <t xml:space="preserve">Pojistná odtoková armatura se  zdvojeným čidlem</t>
  </si>
  <si>
    <t>654594027</t>
  </si>
  <si>
    <t>Poznámka k položce:_x000d_
dle návodu k obsluze a instalaci kotle</t>
  </si>
  <si>
    <t>pro dopojení chladicí smyčky kotle</t>
  </si>
  <si>
    <t>36</t>
  </si>
  <si>
    <t>HZS2231</t>
  </si>
  <si>
    <t>Hodinová zúčtovací sazba elektrikář</t>
  </si>
  <si>
    <t>-2099241692</t>
  </si>
  <si>
    <t xml:space="preserve">Hodinové zúčtovací sazby profesí PSV  provádění stavebních instalací elektrikář</t>
  </si>
  <si>
    <t>zapojení záložního zdroje oběhového čerpadla</t>
  </si>
  <si>
    <t>37</t>
  </si>
  <si>
    <t>HZS-R2</t>
  </si>
  <si>
    <t>Náhradní zdroj pro oběhová čerpadla 26Ah</t>
  </si>
  <si>
    <t>1256731028</t>
  </si>
  <si>
    <t>Poznámka k položce:_x000d_
bateriový záložní zdroj s výkonem 300W s funkcí UPS (nepřerušeného napájení dodávky el.proudu a nabíjením) a čistým sinusovým průběhem výstupního napětí a proudu s vestavěnou baterií a závěsném provedení._x000d_
vstupní síťové napětí 150 – 270V/50Hz_x000d_
vestavěná baterie baterie 26Ah / 12V_x000d_
výstupní napájecí napětí 230V SINUS (+/-10%)_x000d_
výstupní pracovní výkon zdánlivý/činný 500VA / 300W_x000d_
provoz na baterii zdroj aktivuje při úplném výpadku, nebo mimo výše uvedený rozsah síťového napětí_x000d_
přepnutí na baterii &lt; 10 ms_x000d_
účiník &gt; 86%_x000d_
funkce nabíjení baterie po skončení náhradního provozu_x000d_
funkce dlouhodobého udržování plně nabité baterie_x000d_
ochrana proti přepětí, podpětí, přetížení, přehřátí_x000d_
výstupní síťová zásuvka 2ks_x000d_
indikace přetížení, práce na baterii, vyčerpané baterie, nabíjení baterie</t>
  </si>
  <si>
    <t>38</t>
  </si>
  <si>
    <t>HZS3231</t>
  </si>
  <si>
    <t>Hodinová zúčtovací sazba montér měřících a regulačních zařízení</t>
  </si>
  <si>
    <t>1796497909</t>
  </si>
  <si>
    <t xml:space="preserve">Hodinové zúčtovací sazby montáží technologických zařízení  na stavebních objektech montér měřících a regulačních zařízení</t>
  </si>
  <si>
    <t>dopojení čidel, odzkoušení a seřízení</t>
  </si>
  <si>
    <t>39</t>
  </si>
  <si>
    <t>ADI.0061408.URS</t>
  </si>
  <si>
    <t>Detektor CO s bat. nap. (Li baterie), ak./opt. sig., LCD displej, živ. 10 let</t>
  </si>
  <si>
    <t>933029557</t>
  </si>
  <si>
    <t>pro místnost s kotlem</t>
  </si>
  <si>
    <t>HZS4231</t>
  </si>
  <si>
    <t>Hodinová zúčtovací sazba technik</t>
  </si>
  <si>
    <t>1176338127</t>
  </si>
  <si>
    <t xml:space="preserve">Hodinové zúčtovací sazby ostatních profesí  revizní a kontrolní činnost technik</t>
  </si>
  <si>
    <t>demontáž stávajícího kouřovodu do suti</t>
  </si>
  <si>
    <t>dopojení kouřovodu</t>
  </si>
  <si>
    <t>41</t>
  </si>
  <si>
    <t>6777700929</t>
  </si>
  <si>
    <t>Koleno odkouření černé DN 130/90°</t>
  </si>
  <si>
    <t>-1122342095</t>
  </si>
  <si>
    <t xml:space="preserve">Poznámka k položce:_x000d_
hmotnost: 1,46 kg , materiál: plech opatřený žáruvzdorným nátěrem , úhel: 90°  , tvarovka: koleno , průměr kouřovodu: 130 mm ,_x000d_
Pro dopojení spotřebičů na pevná palina do komínového průduchu.</t>
  </si>
  <si>
    <t>42</t>
  </si>
  <si>
    <t>6777700949</t>
  </si>
  <si>
    <t>Koleno revizní odkouření černé DN 130/90°</t>
  </si>
  <si>
    <t>-1942161377</t>
  </si>
  <si>
    <t>Poznámka k položce:_x000d_
hmotnost: 1,61 kg , materiál: plech opatřený žáruvzdorným nátěrem , úhel: 90° , kód výrobce: , tvarovka: koleno revizní , průměr kouřovodu: 130 mm , značka:_x000d_
Pro dopojení spotřebičů na pevná palina do komínového průduchu.</t>
  </si>
  <si>
    <t>43</t>
  </si>
  <si>
    <t>6777700947</t>
  </si>
  <si>
    <t>Trubka odkouření černá DN 130/1000 mm</t>
  </si>
  <si>
    <t>-1854754877</t>
  </si>
  <si>
    <t>Poznámka k položce:_x000d_
hmotnost: 4,88 kg , délka: 1000 mm , materiál: plech opatřený žáruvzdorným nátěrem , kód výrobce: , tvarovka: trubka , průměr kouřovodu: 130 mm , značka:_x000d_
Pro dopojení spotřebičů na pevná palina do komínového průduchu.</t>
  </si>
  <si>
    <t>44</t>
  </si>
  <si>
    <t>6000232280</t>
  </si>
  <si>
    <t>Trubka odkouření černá DN 130/250 mm</t>
  </si>
  <si>
    <t>265836280</t>
  </si>
  <si>
    <t xml:space="preserve">Poznámka k položce:_x000d_
hmotnost: 1,31 kg , délka: 250 mm , materiál: plech opatřený žáruvzdorným nátěrem , kód výrobce:  , tvarovka: trubka , průměr kouřovodu: 130 mm , značka:_x000d_
Pro dopojení spotřebičů na pevná palina do komínového průduchu.</t>
  </si>
  <si>
    <t>45</t>
  </si>
  <si>
    <t>6777700875</t>
  </si>
  <si>
    <t>Zděř odkouření černá DN130</t>
  </si>
  <si>
    <t>-1644933521</t>
  </si>
  <si>
    <t>Poznámka k položce:_x000d_
hmotnost: 0,43 kg , materiál: plech opatřený žáruvzdorným nátěrem , kód výrobce: , tvarovka: zděř , průměr kouřovodu: 130 mm , značka: _x000d_
Pro dopojení spotřebičů na pevná palina do komínového průduchu.</t>
  </si>
  <si>
    <t>02 - LETOVICE ZASTÁVKA - str.domek č.157 a přístř.cestujících, BJ - IC5000355337</t>
  </si>
  <si>
    <t>-250245861</t>
  </si>
  <si>
    <t>941211111</t>
  </si>
  <si>
    <t>Montáž lešení řadového rámového lehkého zatížení do 200 kg/m2 š přes 0,6 do 0,9 m v do 10 m</t>
  </si>
  <si>
    <t>m2</t>
  </si>
  <si>
    <t>1321806147</t>
  </si>
  <si>
    <t xml:space="preserve">Montáž lešení řadového rámového lehkého pracovního s podlahami  s provozním zatížením tř. 3 do 200 kg/m2 šířky tř. SW06 přes 0,6 do 0,9 m, výšky do 10 m</t>
  </si>
  <si>
    <t>pro montáž komínové hlavy</t>
  </si>
  <si>
    <t>(6*2)*2</t>
  </si>
  <si>
    <t>941211211</t>
  </si>
  <si>
    <t>Příplatek k lešení řadovému rámovému lehkému š 0,9 m v přes 10 do 25 m za první a ZKD den použití</t>
  </si>
  <si>
    <t>522455106</t>
  </si>
  <si>
    <t xml:space="preserve">Montáž lešení řadového rámového lehkého pracovního s podlahami  s provozním zatížením tř. 3 do 200 kg/m2 Příplatek za první a každý další den použití lešení k ceně -1111 nebo -1112</t>
  </si>
  <si>
    <t>24*3</t>
  </si>
  <si>
    <t>941211811</t>
  </si>
  <si>
    <t>Demontáž lešení řadového rámového lehkého zatížení do 200 kg/m2 š přes 0,6 do 0,9 m v do 10 m</t>
  </si>
  <si>
    <t>-1151939292</t>
  </si>
  <si>
    <t xml:space="preserve">Demontáž lešení řadového rámového lehkého pracovního  s provozním zatížením tř. 3 do 200 kg/m2 šířky tř. SW06 přes 0,6 do 0,9 m, výšky do 10 m</t>
  </si>
  <si>
    <t>953845212</t>
  </si>
  <si>
    <t>Vyvložkování stávajícího komínového tělesa nerezovými vložkami ohebnými D přes 100 do 130 mm v 3 m</t>
  </si>
  <si>
    <t>186018314</t>
  </si>
  <si>
    <t xml:space="preserve">Vyvložkování stávajících komínových nebo větracích průduchů nerezovými vložkami  ohebnými, včetně ukončení komínu komínového tělesa výšky 3 m světlý průměr vložky přes 100 m do 130 mm</t>
  </si>
  <si>
    <t>Poznámka k položce:_x000d_
V cenách -5111 až -5114 a -5211 až -5214 jsou započteny náklady na:_x000d_
_x000d_
dodávku a montáž materiálu, tj.: komínovou vložku, kondenzátní jímku, sopouch, revizní uzávěr, krycí desku a komínovou hlavu,_x000d_
nutné manipulační otvory pro zakotvení vložky, tj. jejich případné vybourání, opětné zazdění a omítnutí do původního stavu konstrukce, avšak bez vymalování, eventuálně tapetování.</t>
  </si>
  <si>
    <t>953845222</t>
  </si>
  <si>
    <t>Příplatek k vyvložkování komínového průduchu nerezovými vložkami ohebnými D přes 100 do 130 mm ZKD 1 m výšky</t>
  </si>
  <si>
    <t>-1534439118</t>
  </si>
  <si>
    <t xml:space="preserve">Vyvložkování stávajících komínových nebo větracích průduchů nerezovými vložkami  ohebnými, včetně ukončení komínu svislého kouřovodu výšky 3 m Příplatek k cenám za každý další i započatý metr výšky komínového průduchu přes 3 m světlý průměr vložky přes 100 m do 130 mm</t>
  </si>
  <si>
    <t>Poznámka k položce:_x000d_
poznámka ze zprávy o provedení čišění a kontroly spalinových cest:_x000d_
_x000d_
zděné komínové těleso s průduchem o průměru 200 mm, celková výška je_x000d_
cca 6,0 bm, účinná výška je cca 5,0 bm, kontrolní a čistící dvířka v patě komínu_x000d_
z venku, komínové těleso opatřeno AK/AK nádstavcem</t>
  </si>
  <si>
    <t>6-3</t>
  </si>
  <si>
    <t>392764477</t>
  </si>
  <si>
    <t>1,5</t>
  </si>
  <si>
    <t>2109886643</t>
  </si>
  <si>
    <t>-1254428618</t>
  </si>
  <si>
    <t>-1735490751</t>
  </si>
  <si>
    <t>0,352*20</t>
  </si>
  <si>
    <t>-2001005156</t>
  </si>
  <si>
    <t>1068753518</t>
  </si>
  <si>
    <t>-131552811</t>
  </si>
  <si>
    <t>1317849324</t>
  </si>
  <si>
    <t>0P04 - pro dopojení chladící smyčky kotle</t>
  </si>
  <si>
    <t>2012299191</t>
  </si>
  <si>
    <t>dopojení chladící smyčky kotle z místnosti 0P.04</t>
  </si>
  <si>
    <t>1253214633</t>
  </si>
  <si>
    <t>-373555633</t>
  </si>
  <si>
    <t>1938265143</t>
  </si>
  <si>
    <t>-729307076</t>
  </si>
  <si>
    <t xml:space="preserve">0P04 - pro dopojení chladící smyčky kotle </t>
  </si>
  <si>
    <t>-1885107274</t>
  </si>
  <si>
    <t>6346393</t>
  </si>
  <si>
    <t>735952992</t>
  </si>
  <si>
    <t>393745431</t>
  </si>
  <si>
    <t>Poznámka k položce:_x000d_
OBSAH_x000d_
1. V cenách -0101 až -9617 jsou započteny i náklady na:
_x000d_
a) napojení kotle na připravené rozvody
_x000d_
b) odzkoušení kotle a poučení provozovatele._x000d_
2. V cenách -0101 až -9617 nejsou započteny náklady, které se oceňují samostatně, a to na zřízení rozvodů topné a vratné vody.</t>
  </si>
  <si>
    <t>1233988678</t>
  </si>
  <si>
    <t>-163158760</t>
  </si>
  <si>
    <t>-587432483</t>
  </si>
  <si>
    <t>-675140611</t>
  </si>
  <si>
    <t>-1460867805</t>
  </si>
  <si>
    <t>274452594</t>
  </si>
  <si>
    <t>-2140499052</t>
  </si>
  <si>
    <t>SEZ Krabice 6455-12 acidur IP67</t>
  </si>
  <si>
    <t>1468382288</t>
  </si>
  <si>
    <t>-1062984531</t>
  </si>
  <si>
    <t>957501612</t>
  </si>
  <si>
    <t>1626864545</t>
  </si>
  <si>
    <t>1471095227</t>
  </si>
  <si>
    <t>32544206</t>
  </si>
  <si>
    <t>857679795</t>
  </si>
  <si>
    <t>1750166811</t>
  </si>
  <si>
    <t>-1508222131</t>
  </si>
  <si>
    <t>dopojení chladící smyčky z místnosti 0P.04</t>
  </si>
  <si>
    <t>montáž detektoru CO do místnosti s kotlem</t>
  </si>
  <si>
    <t>269153598</t>
  </si>
  <si>
    <t>-1385567019</t>
  </si>
  <si>
    <t>-454520218</t>
  </si>
  <si>
    <t>instalace záložního napájecího zdroje vodárny</t>
  </si>
  <si>
    <t>pro chladící smyčku kotle</t>
  </si>
  <si>
    <t>Záložní zdroj, 230V 1,5kW / 4,5kW, pro ponorná čerpadla, ventilaci HZS atp.</t>
  </si>
  <si>
    <t>-1260981482</t>
  </si>
  <si>
    <t xml:space="preserve">Poznámka k položce:_x000d_
Bateriový záložní zdroj s výkonem 1,5kW a funkcí UPS (nepřerušeného napájení dodávky el.proudu a nabíjením) a čistým sinusovým průběhem výstupního napětí a proudu. Při použití zdroje  budou bezchybně fungovat všechny připojené spotřebiče bez ohledu zda je zátěž odporová (topné spirály, žárovky...), induktivní (motory všeho druhu, transformátory, tlumivky zářivek...) nebo kapacitní (motory s rozběhovým kondenzátorem, zářivky...). Je proto vhodný k zálohování a napájení všech přístrojů a zařízení do 1,5kW příkonu, zejména požárních ventilátorů a čerpadel včeho druhu, oběhových čerpadel a kotlového elektrozařízení, čerpadel výměníkového topení nebo solárních systémů a různých asynchronních motorů. Měkký strart zdroje umožní rozběh i velmi výkonných motorů._x000d_
_x000d_
Při výpadku proudu vestavěný měnič vyrábí el.proud sinusového průběhu 230V/50Hz z akumulátoru/baterie a po nutnou dobu elektrozařízení napájí. Vzhledem k bezchybné kvalitě sinusového průběhu na výstupu ani nepoznáte, že vypadl proud. Zabudovaný měnič s obslužnou elektronikou zaručují automatické přepnutí na bateriový provoz a nouzové napájení libovolného připojeného zařízení/spotřebiče 230V. Jakmile se znovu obnoví dodávka proudu z rozvodné sítě, záložní zdroj se po chvíli automaticky odpojí, dobije vyčerpaný akumulátor a je opět připraven na další výpadek._x000d_
_x000d_
Po celou dobu, relativní nečinnosti, kontroluje a udržuje akumulátor plně nabitý, což je hlavním předpokladem jeho dlouhé životnosti a proto jej doporučujeme nechat zapnutý i mimo topnou sezónu. Po instalaci zdroje je další provoz zcela bezobslužný._x000d_
_x000d_
Robustní celokovová konstrukce s chladícím ventilátorem, předurčují tento náhradní zdroj k dlouhodobému provozu v jakémkoli pracovním režimu a pod plným zatížením spotřebiči. Elektronické jištění proti přetížení, přepólování a přehřátí, zaručují bezpečný provoz nejen kotle a topné soustavy, ale jakéhokoli spotřebiče 230V/50Hz v domácnosti nebo kanceláři, do jeho jmenovitého výkonu. Stolní PC, NTB, LCD i LED televizory, monitory a projektory, DVD přehrávače, DVB-T přijímače, lednice a celou řadu dalších přístrojů._x000d_
_x000d_
_x000d_
_x000d_
Nadstandardní funkce:_x000d_
_x000d_
rozběh motoru s příkonem do 1,5kW_x000d_
_x000d_
zabudovaný systém podporující start elektrocentrály – dalšího náhradního zdroje energie_x000d_
_x000d_
vhodný pro zálohování chladících zařízení i požárních ventilátorů a čerpadel_x000d_
_x000d_
indikační diody zobrazují právě probíhající proces_x000d_
_x000d_
možnost připojení externího ovládacího panelu s LCD displejem_x000d_
_x000d_
inteligentní nabíječka olověných baterií 65 – 500Ah_x000d_
_x000d_
vysoká účinnost měniče_x000d_
_x000d_
mimořádně nízká klidová spotřeba (záložní zdroj je v pohotovostním režimu, baterie nabitá) &lt; 50W/2W_x000d_
_x000d_
_x000d_
_x000d_
Důležitá technická data :_x000d_
_x000d_
čisté sinusové výstupní napětí/proud 230V/50Hz_x000d_
_x000d_
vstupní napájecí napětí ze sítě 230V_x000d_
_x000d_
vstupní napětí z akumulátoru 12V_x000d_
_x000d_
výstupí napájecí napětí 230V (+/-10%) SINUS_x000d_
_x000d_
výstupní pracovní výkon 1,5kW, přetižitelnost 4,5kW / 20sec_x000d_
_x000d_
přepnutí na bateriový provoz 10ms_x000d_
_x000d_
účinnost měniče &gt; 95%_x000d_
_x000d_
vlastní spotřeba z baterie 4A, v úsporném módu 0,14A  _x000d_
_x000d_
funkce nabíjení akumulátoru po skončení náhradního provozu_x000d_
_x000d_
funkce dlouhodobého udržování plně nabitého akumulátoru_x000d_
_x000d_
ochrana proti přepětí, podpětí, přetížení, přehřátí a zkratu na výstupu_x000d_
_x000d_
výstupní síťová zásuvka_x000d_
_x000d_
indikace přetížení, vyčerpané baterie, nabíjení</t>
  </si>
  <si>
    <t xml:space="preserve">záložní zdroj pro domácí vodárnu </t>
  </si>
  <si>
    <t>pro zabezpečení dodávky vody chladící smyčky kotle</t>
  </si>
  <si>
    <t>při výpadku elektrické energie</t>
  </si>
  <si>
    <t>HZS-R3</t>
  </si>
  <si>
    <t>Pb záložní baterie 12V 150Ah, včetně kabeláže. Životnost 10 let</t>
  </si>
  <si>
    <t>sada</t>
  </si>
  <si>
    <t>-1957144399</t>
  </si>
  <si>
    <t>Poznámka k položce:_x000d_
Záložní baterie 12V 150Ah s životností 10 let,_x000d_
_x000d_
v setu s propojovacími kabely pro zvýšení kapacity. Baterie (akumulátory) této řady jsou spolehlivé a velmi výkonné. Určeny jsou pro nejširší rozsah aplikací, nejvhodnější však pro napájení a zálohování elektronických zařízení. Baterie jsou bezúdržbové, relativně malé i lehké a díky své konstrukci mohou spolehlivě pracovat v libovolné poloze._x000d_
_x000d_
Baterie má typizované rozměry a připojovací vývody odpovídají běžně užívanému standardu. Řada LTL je konstruovaná pro 260 cyklů vybití nebo až 10 let v režimu „Standby" - Sestava obsahuje propojovací kabely._x000d_
_x000d_
Použití akumulátoru v praxi:_x000d_
spolehlivá baterie pro záložní zdroje UPS_x000d_
jako záloha do EZS (elektronické zabezpečovací systémy)_x000d_
protipožární systémy a hlásiče_x000d_
telekomunikace a spoje_x000d_
_x000d_
Technická data:_x000d_
_x000d_
Napětí: 12V_x000d_
Kapacita: 150Ah/20h_x000d_
Max.vybíjecí proud: 1800A/5sec_x000d_
Kontakty: závit M8_x000d_
Silové kabely - 2ks: měděný kabel s oky, zatížitelnost 150A</t>
  </si>
  <si>
    <t>pro záložní zdroj domácí vodárny</t>
  </si>
  <si>
    <t>-822276673</t>
  </si>
  <si>
    <t>46</t>
  </si>
  <si>
    <t>1884655732</t>
  </si>
  <si>
    <t xml:space="preserve">Poznámka k položce:_x000d_
hmotnost: 1,46 kg , materiál: plech opatřený žáruvzdorným nátěrem , úhel: 90° , kód výrobce:  , tvarovka: koleno , průměr kouřovodu: 130 mm , značka: _x000d_
Pro dopojení spotřebičů na pevná palina do komínového průduchu.</t>
  </si>
  <si>
    <t>47</t>
  </si>
  <si>
    <t>827880134</t>
  </si>
  <si>
    <t xml:space="preserve">Poznámka k položce:_x000d_
hmotnost: 1,61 kg , materiál: plech opatřený žáruvzdorným nátěrem , úhel: 90° , kód výrobce:  , tvarovka: koleno revizní , průměr kouřovodu: 130 mm , značka: _x000d_
Pro dopojení spotřebičů na pevná palina do komínového průduchu.</t>
  </si>
  <si>
    <t>48</t>
  </si>
  <si>
    <t>-1285867684</t>
  </si>
  <si>
    <t>Poznámka k položce:_x000d_
hmotnost: 4,88 kg , délka: 1000 mm , materiál: plech opatřený žáruvzdorným nátěrem , kód výrobce: , tvarovka: trubka , průměr kouřovodu: 130 mm , značka: _x000d_
Pro dopojení spotřebičů na pevná palina do komínového průduchu.</t>
  </si>
  <si>
    <t>49</t>
  </si>
  <si>
    <t>91549072</t>
  </si>
  <si>
    <t xml:space="preserve">Poznámka k položce:_x000d_
hmotnost: 1,31 kg , délka: 250 mm , materiál: plech opatřený žáruvzdorným nátěrem , kód výrobce:  , tvarovka: trubka , průměr kouřovodu: 130 mm , značka: _x000d_
Pro dopojení spotřebičů na pevná palina do komínového průduchu.</t>
  </si>
  <si>
    <t>50</t>
  </si>
  <si>
    <t>109170278</t>
  </si>
  <si>
    <t>03 - HRADČANY - budova zastávky, BJ - IC5000108065</t>
  </si>
  <si>
    <t xml:space="preserve">    6 - Úpravy povrchů, podlahy a osazování výplní</t>
  </si>
  <si>
    <t>Úpravy povrchů, podlahy a osazování výplní</t>
  </si>
  <si>
    <t>622635091</t>
  </si>
  <si>
    <t>Oprava spárování komínového zdiva MC v rozsahu přes 40 do 50 %</t>
  </si>
  <si>
    <t>-1513592018</t>
  </si>
  <si>
    <t xml:space="preserve">Oprava spárování cihelného zdiva cementovou maltou  včetně vysekání a vyčištění spár komínového nad střechou, v rozsahu opravované plochy přes 40 do 50 %</t>
  </si>
  <si>
    <t>-344165787</t>
  </si>
  <si>
    <t>1666042925</t>
  </si>
  <si>
    <t>-80642674</t>
  </si>
  <si>
    <t>49768585</t>
  </si>
  <si>
    <t>Poznámka k položce:_x000d_
poznámka ze zprávy o provedení čišění a kontroly spalinových cest:_x000d_
_x000d_
zděné komínové těleso s průduchem o průměru 150 mm, celková výška je_x000d_
cca 12,0 bm, účinná výška je cca 11,5 bm, kontrolní a čistící dvířka jsou umístěna_x000d_
v patě komínu ve sklepě a na půdě</t>
  </si>
  <si>
    <t>12-3</t>
  </si>
  <si>
    <t>977331113</t>
  </si>
  <si>
    <t>Frézování hloubky do 30 mm komínového průduchu z cihel plných pálených</t>
  </si>
  <si>
    <t>-919777929</t>
  </si>
  <si>
    <t xml:space="preserve">Zvětšení komínového průduchu frézováním  zdiva z cihel plných pálených maximální hloubky frézování přes 10 do 30 mm</t>
  </si>
  <si>
    <t>978023471</t>
  </si>
  <si>
    <t>Vyškrabání spár zdiva cihelného komínového</t>
  </si>
  <si>
    <t>-2052590277</t>
  </si>
  <si>
    <t>Vyškrabání cementové malty ze spár zdiva cihelného komínového nad střechou</t>
  </si>
  <si>
    <t>-1829902950</t>
  </si>
  <si>
    <t>1036172310</t>
  </si>
  <si>
    <t>-1207049633</t>
  </si>
  <si>
    <t>0,644*20</t>
  </si>
  <si>
    <t>764502633</t>
  </si>
  <si>
    <t>39829501</t>
  </si>
  <si>
    <t>722130993</t>
  </si>
  <si>
    <t>Potrubí pozinkované závitové vsazení odbočky do potrubí oboustranná svěrná spojka DN 32 / G 1</t>
  </si>
  <si>
    <t>-1742399347</t>
  </si>
  <si>
    <t>Opravy vodovodního potrubí z ocelových trubek pozinkovaných závitových vsazení odbočky do potrubí oboustrannými svěrnými spojkami DN potrubí / G odbočky DN 32 / G 1</t>
  </si>
  <si>
    <t>1S05 - pro dopojení chladící smyčky kotle</t>
  </si>
  <si>
    <t>-1879235650</t>
  </si>
  <si>
    <t>dopojení chladící smyčky kotle z místnosti 1S05</t>
  </si>
  <si>
    <t>199508493</t>
  </si>
  <si>
    <t>-1164023993</t>
  </si>
  <si>
    <t>-1576513357</t>
  </si>
  <si>
    <t xml:space="preserve">1S05 - pro dopojení chladící smyčky kotle </t>
  </si>
  <si>
    <t>-46529192</t>
  </si>
  <si>
    <t>182422092</t>
  </si>
  <si>
    <t>-1101326639</t>
  </si>
  <si>
    <t>demontáž stávajícího kotle OPOP H418</t>
  </si>
  <si>
    <t>1014771117</t>
  </si>
  <si>
    <t>895377174</t>
  </si>
  <si>
    <t>476078486</t>
  </si>
  <si>
    <t>1555012199</t>
  </si>
  <si>
    <t>1719105502</t>
  </si>
  <si>
    <t>1321346791</t>
  </si>
  <si>
    <t>1572046813</t>
  </si>
  <si>
    <t>20*1,05 'Přepočtené koeficientem množství</t>
  </si>
  <si>
    <t>-96911741</t>
  </si>
  <si>
    <t>-912635442</t>
  </si>
  <si>
    <t>1040290842</t>
  </si>
  <si>
    <t>-999149502</t>
  </si>
  <si>
    <t>-127350164</t>
  </si>
  <si>
    <t>263631938</t>
  </si>
  <si>
    <t>-2402245</t>
  </si>
  <si>
    <t>330543537</t>
  </si>
  <si>
    <t>544958872</t>
  </si>
  <si>
    <t>-771055311</t>
  </si>
  <si>
    <t>dopojení chladící smyčky z místnosti 1S05</t>
  </si>
  <si>
    <t>961486460</t>
  </si>
  <si>
    <t>1454750435</t>
  </si>
  <si>
    <t>HZS2232</t>
  </si>
  <si>
    <t>Hodinová zúčtovací sazba elektrikář odborný</t>
  </si>
  <si>
    <t>-383709858</t>
  </si>
  <si>
    <t xml:space="preserve">Hodinové zúčtovací sazby profesí PSV  provádění stavebních instalací elektrikář odborný</t>
  </si>
  <si>
    <t>dopojení náhradního zdroje oběhového čerpadla</t>
  </si>
  <si>
    <t>1511262891</t>
  </si>
  <si>
    <t xml:space="preserve">Poznámka k položce:_x000d_
bateriový záložní zdroj s výkonem 300W s funkcí UPS (nepřerušeného napájení dodávky el.proudu a nabíjením) a čistým sinusovým průběhem výstupního napětí a proudu s vestavěnou baterií a závěsném provedení._x000d_
vstupní síťové napětí 150 – 270V/50Hz_x000d_
vestavěná baterie baterie 26Ah / 12V_x000d_
výstupní napájecí napětí 230V SINUS (+/-10%)_x000d_
výstupní pracovní výkon zdánlivý/činný 500VA / 300W_x000d_
provoz na baterii zdroj aktivuje při úplném výpadku, nebo mimo výše uvedený rozsah síťového napětí_x000d_
přepnutí na baterii &lt; 10 ms_x000d_
účiník &gt; 86%_x000d_
funkce nabíjení baterie po skončení náhradního provozu_x000d_
funkce dlouhodobého udržování plně nabité baterie_x000d_
ochrana proti přepětí, podpětí, přetížení, přehřátí_x000d_
výstupní síťová zásuvka 2ks_x000d_
indikace přetížení, práce na baterii, vyčerpané baterie, nabíjení baterie_x000d_
</t>
  </si>
  <si>
    <t>-486518223</t>
  </si>
  <si>
    <t>-431104574</t>
  </si>
  <si>
    <t xml:space="preserve">Poznámka k položce:_x000d_
hmotnost: 1,46 kg , materiál: plech opatřený žáruvzdorným nátěrem , úhel: 90° , kód výrobce:  , tvarovka: koleno , průměr kouřovodu: 130 mm , značka_x000d_
Pro dopojení spotřebičů na pevná palina do komínového průduchu.</t>
  </si>
  <si>
    <t>1676387186</t>
  </si>
  <si>
    <t>Poznámka k položce:_x000d_
hmotnost: 1,61 kg , materiál: plech opatřený žáruvzdorným nátěrem , úhel: 90° , kód výrobce: , tvarovka: koleno revizní , průměr kouřovodu: 130 mm , značka: _x000d_
Pro dopojení spotřebičů na pevná palina do komínového průduchu.</t>
  </si>
  <si>
    <t>-1957160960</t>
  </si>
  <si>
    <t>Poznámka k položce:_x000d_
hmotnost: 4,88 kg , délka: 1000 mm , materiál: plech opatřený žáruvzdorným nátěrem , kód výrobce, tvarovka: trubka , průměr kouřovodu: 130 mm , značka: _x000d_
Pro dopojení spotřebičů na pevná palina do komínového průduchu.</t>
  </si>
  <si>
    <t>-1423068887</t>
  </si>
  <si>
    <t>Poznámka k položce:_x000d_
hmotnost: 1,31 kg , délka: 250 mm , materiál: plech opatřený žáruvzdorným nátěrem , kód výrobce: , tvarovka: trubka , průměr kouřovodu: 130 mm , značka: _x000d_
Pro dopojení spotřebičů na pevná palina do komínového průduchu.</t>
  </si>
  <si>
    <t>-575228710</t>
  </si>
  <si>
    <t xml:space="preserve">Poznámka k položce:_x000d_
hmotnost: 0,43 kg , materiál: plech opatřený žáruvzdorným nátěrem , kód výrobce:  tvarovka: zděř , průměr kouřovodu: 130 mm , značka: _x000d_
Pro dopojení spotřebičů na pevná palina do komínového průduchu.</t>
  </si>
  <si>
    <t>04 - DOUBRAVNÍK - budova zastávky, BJ - IC6000311581</t>
  </si>
  <si>
    <t>-1426331669</t>
  </si>
  <si>
    <t>2010909250</t>
  </si>
  <si>
    <t>-104763706</t>
  </si>
  <si>
    <t>-1148049239</t>
  </si>
  <si>
    <t>1705873731</t>
  </si>
  <si>
    <t>0,226*30</t>
  </si>
  <si>
    <t>-387921516</t>
  </si>
  <si>
    <t>-1868060267</t>
  </si>
  <si>
    <t>-463409665</t>
  </si>
  <si>
    <t>pro dopojení chladící smyčky kotle</t>
  </si>
  <si>
    <t>1787372576</t>
  </si>
  <si>
    <t>dopojení chladící smyčky kotle 1S03</t>
  </si>
  <si>
    <t>-665855739</t>
  </si>
  <si>
    <t>208365711</t>
  </si>
  <si>
    <t>1314104460</t>
  </si>
  <si>
    <t xml:space="preserve">pro dopojení chladící smyčky kotle </t>
  </si>
  <si>
    <t>926432282</t>
  </si>
  <si>
    <t>-428947790</t>
  </si>
  <si>
    <t>60794210</t>
  </si>
  <si>
    <t>demontáž stávajícího kotle OPOP H430</t>
  </si>
  <si>
    <t>731210104-R</t>
  </si>
  <si>
    <t>Kotel ocelový stacionární na tuhá paliva s odtahem spalin do komína 24,0 kW pro vytápění</t>
  </si>
  <si>
    <t>-53058092</t>
  </si>
  <si>
    <t>Kotle ocelové teplovodní na tuhá paliva stacionární s odtahem spalin do komína pro vytápění 24,0 kW</t>
  </si>
  <si>
    <t>-1962254944</t>
  </si>
  <si>
    <t>540511069</t>
  </si>
  <si>
    <t>-642069272</t>
  </si>
  <si>
    <t>-1181364419</t>
  </si>
  <si>
    <t>-1695889165</t>
  </si>
  <si>
    <t>-1961804274</t>
  </si>
  <si>
    <t>-1620978524</t>
  </si>
  <si>
    <t>-1089863648</t>
  </si>
  <si>
    <t>874438014</t>
  </si>
  <si>
    <t>1386497252</t>
  </si>
  <si>
    <t>522981661</t>
  </si>
  <si>
    <t>-1337760601</t>
  </si>
  <si>
    <t>-676836088</t>
  </si>
  <si>
    <t>1792220049</t>
  </si>
  <si>
    <t>1839909716</t>
  </si>
  <si>
    <t>734385731</t>
  </si>
  <si>
    <t xml:space="preserve">dopojení chladící smyčky </t>
  </si>
  <si>
    <t>-1331380933</t>
  </si>
  <si>
    <t>S online</t>
  </si>
  <si>
    <t>1919011548</t>
  </si>
  <si>
    <t>64784396</t>
  </si>
  <si>
    <t>dopojení náhradního zdroje oběhového čerpadla a vodárny</t>
  </si>
  <si>
    <t>144639201</t>
  </si>
  <si>
    <t>HZS-R2.1</t>
  </si>
  <si>
    <t>-675187827</t>
  </si>
  <si>
    <t>-1766648018</t>
  </si>
  <si>
    <t>1495008127</t>
  </si>
  <si>
    <t>271786877</t>
  </si>
  <si>
    <t>Poznámka k položce:_x000d_
hmotnost: 1,46 kg , materiál: plech opatřený žáruvzdorným nátěrem , úhel: 90° , kód výrobce: , tvarovka: koleno , průměr kouřovodu: 130 mm , značka: _x000d_
Pro dopojení spotřebičů na pevná palina do komínového průduchu.</t>
  </si>
  <si>
    <t>-1974277615</t>
  </si>
  <si>
    <t>2063211967</t>
  </si>
  <si>
    <t>-1237374966</t>
  </si>
  <si>
    <t>-1636565373</t>
  </si>
  <si>
    <t>05 - BRANKOVICE - bývalá budova zastávky - IC5000237169</t>
  </si>
  <si>
    <t>1454094563</t>
  </si>
  <si>
    <t>-1455799230</t>
  </si>
  <si>
    <t>Poznámka k položce:_x000d_
neuzavíratelný otvor pod stropem 350cm2 + neuzavíratelný otvor max. 500mm nad podlahou D150mm</t>
  </si>
  <si>
    <t>-1933681782</t>
  </si>
  <si>
    <t>-1309596702</t>
  </si>
  <si>
    <t>Poznámka k položce:_x000d_
poznámka ze zprávy o provedení čišění a kontroly spalinových cest:_x000d_
_x000d_
zděné komínové těleso s průduchem 150 x 150mm a výšce 7000mm, který je opatřen azbestovým nástavcem o délce 1000mm</t>
  </si>
  <si>
    <t>7-3</t>
  </si>
  <si>
    <t>2139588947</t>
  </si>
  <si>
    <t>474626268</t>
  </si>
  <si>
    <t>1328812751</t>
  </si>
  <si>
    <t>-1118374514</t>
  </si>
  <si>
    <t>-167414993</t>
  </si>
  <si>
    <t>869017574</t>
  </si>
  <si>
    <t>0,543*20</t>
  </si>
  <si>
    <t>1856940725</t>
  </si>
  <si>
    <t>-235119771</t>
  </si>
  <si>
    <t>1819413792</t>
  </si>
  <si>
    <t>0P17 - pro dopojení chladící smyčky kotle</t>
  </si>
  <si>
    <t>1890597022</t>
  </si>
  <si>
    <t>-1402133953</t>
  </si>
  <si>
    <t>939894869</t>
  </si>
  <si>
    <t>1359511133</t>
  </si>
  <si>
    <t xml:space="preserve">0P17 - pro dopojení chladící smyčky kotle </t>
  </si>
  <si>
    <t>1198325603</t>
  </si>
  <si>
    <t>1435435657</t>
  </si>
  <si>
    <t>-148022093</t>
  </si>
  <si>
    <t>demontáž stávajícího kotle Dakon DOR 20S</t>
  </si>
  <si>
    <t>-571529893</t>
  </si>
  <si>
    <t>731-R</t>
  </si>
  <si>
    <t>Přestavbová sada pro kotle DOR</t>
  </si>
  <si>
    <t>484378618</t>
  </si>
  <si>
    <t>63855725</t>
  </si>
  <si>
    <t>1865952619</t>
  </si>
  <si>
    <t>211952778</t>
  </si>
  <si>
    <t>632419662</t>
  </si>
  <si>
    <t>-1174768946</t>
  </si>
  <si>
    <t>1995301077</t>
  </si>
  <si>
    <t>29,5238095238095*1,05 'Přepočtené koeficientem množství</t>
  </si>
  <si>
    <t>-1178709879</t>
  </si>
  <si>
    <t>-410866980</t>
  </si>
  <si>
    <t>-94445294</t>
  </si>
  <si>
    <t>1425079136</t>
  </si>
  <si>
    <t>1119470666</t>
  </si>
  <si>
    <t>-1161733643</t>
  </si>
  <si>
    <t>2037402634</t>
  </si>
  <si>
    <t>-2056752958</t>
  </si>
  <si>
    <t>-1453871647</t>
  </si>
  <si>
    <t>-1375800143</t>
  </si>
  <si>
    <t>dopojení chladící smyčky z místnosti 0P17</t>
  </si>
  <si>
    <t>13689122</t>
  </si>
  <si>
    <t>-935978590</t>
  </si>
  <si>
    <t>-841274485</t>
  </si>
  <si>
    <t>-1987664371</t>
  </si>
  <si>
    <t>-723062839</t>
  </si>
  <si>
    <t>1519424312</t>
  </si>
  <si>
    <t>-1091315713</t>
  </si>
  <si>
    <t>331828161</t>
  </si>
  <si>
    <t>810104925</t>
  </si>
  <si>
    <t>587936801</t>
  </si>
  <si>
    <t>06 - NOVOSEDLY - strážní domek č.24a s příslušenstvím, BJ - IC5000181952</t>
  </si>
  <si>
    <t>2039880961</t>
  </si>
  <si>
    <t>-1443878068</t>
  </si>
  <si>
    <t>953845213</t>
  </si>
  <si>
    <t>Vyvložkování stávajícího komínového tělesa nerezovými vložkami ohebnými D přes 130 do 160 mm v 3 m</t>
  </si>
  <si>
    <t>-1990574197</t>
  </si>
  <si>
    <t xml:space="preserve">Vyvložkování stávajících komínových nebo větracích průduchů nerezovými vložkami  ohebnými, včetně ukončení komínu komínového tělesa výšky 3 m světlý průměr vložky přes 130 m do 160 mm</t>
  </si>
  <si>
    <t>953845223</t>
  </si>
  <si>
    <t>Příplatek k vyvložkování komínového průduchu nerezovými vložkami ohebnými D přes 130 do 160 mm ZKD 1 m výšky</t>
  </si>
  <si>
    <t>-393908050</t>
  </si>
  <si>
    <t xml:space="preserve">Vyvložkování stávajících komínových nebo větracích průduchů nerezovými vložkami  ohebnými, včetně ukončení komínu svislého kouřovodu výšky 3 m Příplatek k cenám za každý další i započatý metr výšky komínového průduchu přes 3 m světlý průměr vložky přes 130 m do 160 mm</t>
  </si>
  <si>
    <t>Poznámka k položce:_x000d_
poznámka ze zprávy o provedení čišění a kontroly spalinových cest:_x000d_
_x000d_
jednovrstvý cihlový komín o rozměrech 150 x 150 mm a výšce 7 000 mm</t>
  </si>
  <si>
    <t>-119381652</t>
  </si>
  <si>
    <t>-1378720111</t>
  </si>
  <si>
    <t>-1169399562</t>
  </si>
  <si>
    <t>462228202</t>
  </si>
  <si>
    <t>-391405173</t>
  </si>
  <si>
    <t>0,595*20</t>
  </si>
  <si>
    <t>-1812611990</t>
  </si>
  <si>
    <t>1863263533</t>
  </si>
  <si>
    <t>-1738581218</t>
  </si>
  <si>
    <t>A0P06 - pro dopojení chladící smyčky kotle</t>
  </si>
  <si>
    <t>1478813643</t>
  </si>
  <si>
    <t xml:space="preserve">dopojení chladící smyčky kotle </t>
  </si>
  <si>
    <t>-1947326641</t>
  </si>
  <si>
    <t>-1351915760</t>
  </si>
  <si>
    <t>-1780204131</t>
  </si>
  <si>
    <t xml:space="preserve">A0P06 - pro dopojení chladící smyčky kotle </t>
  </si>
  <si>
    <t>-809356963</t>
  </si>
  <si>
    <t>-981201967</t>
  </si>
  <si>
    <t>721831515</t>
  </si>
  <si>
    <t>-193935494</t>
  </si>
  <si>
    <t>-1611558497</t>
  </si>
  <si>
    <t>799522801</t>
  </si>
  <si>
    <t>-1554023030</t>
  </si>
  <si>
    <t>1989417731</t>
  </si>
  <si>
    <t>456923442</t>
  </si>
  <si>
    <t>1753735991</t>
  </si>
  <si>
    <t>-2071426819</t>
  </si>
  <si>
    <t>-377051858</t>
  </si>
  <si>
    <t>225453044</t>
  </si>
  <si>
    <t>1065741835</t>
  </si>
  <si>
    <t>557894046</t>
  </si>
  <si>
    <t>1358938569</t>
  </si>
  <si>
    <t>825978767</t>
  </si>
  <si>
    <t>2024695539</t>
  </si>
  <si>
    <t>1720555458</t>
  </si>
  <si>
    <t>999957126</t>
  </si>
  <si>
    <t>68799658</t>
  </si>
  <si>
    <t>1508320064</t>
  </si>
  <si>
    <t>1926192782</t>
  </si>
  <si>
    <t>-1087695103</t>
  </si>
  <si>
    <t>992328624</t>
  </si>
  <si>
    <t>-229356120</t>
  </si>
  <si>
    <t>-127957998</t>
  </si>
  <si>
    <t>-305478851</t>
  </si>
  <si>
    <t>-872371375</t>
  </si>
  <si>
    <t>345009820</t>
  </si>
  <si>
    <t>-108687456</t>
  </si>
  <si>
    <t>07 - ŠUMNÁ - strážní domek traťmistra č.38 s příslušenstvím, BJ - IC5000181914</t>
  </si>
  <si>
    <t>1423460508</t>
  </si>
  <si>
    <t>-1454859810</t>
  </si>
  <si>
    <t>úprava přístupu pro přesun kotle</t>
  </si>
  <si>
    <t>-1180099461</t>
  </si>
  <si>
    <t>9*3</t>
  </si>
  <si>
    <t>-671453782</t>
  </si>
  <si>
    <t>27*3</t>
  </si>
  <si>
    <t>651600549</t>
  </si>
  <si>
    <t>-795017695</t>
  </si>
  <si>
    <t>-2143809103</t>
  </si>
  <si>
    <t>Poznámka k položce:_x000d_
poznámka ze zprávy o provedení čišění a kontroly spalinových cest:_x000d_
_x000d_
zděné komínové těleso s průduchem o průměru 160 mm, celková výška je_x000d_
cca 9,0 bm</t>
  </si>
  <si>
    <t>9-3</t>
  </si>
  <si>
    <t>-1931468550</t>
  </si>
  <si>
    <t>-278317130</t>
  </si>
  <si>
    <t>937171254</t>
  </si>
  <si>
    <t>-1346000301</t>
  </si>
  <si>
    <t>599104233</t>
  </si>
  <si>
    <t>0,747*20</t>
  </si>
  <si>
    <t>-1456319511</t>
  </si>
  <si>
    <t>-580871901</t>
  </si>
  <si>
    <t>1993696507</t>
  </si>
  <si>
    <t>dopojení chladící smyčky kotle z místnosti s kotlem</t>
  </si>
  <si>
    <t>1833403292</t>
  </si>
  <si>
    <t>841836656</t>
  </si>
  <si>
    <t>1340117204</t>
  </si>
  <si>
    <t>-1114582540</t>
  </si>
  <si>
    <t>-1899880549</t>
  </si>
  <si>
    <t>731200815</t>
  </si>
  <si>
    <t>Demontáž kotle ocelového na tuhá paliva výkon přes 25 do 40 kW</t>
  </si>
  <si>
    <t>379980565</t>
  </si>
  <si>
    <t xml:space="preserve">Demontáž kotlů ocelových  na tuhá paliva, o výkonu přes 25 do 40 kW</t>
  </si>
  <si>
    <t>Slokov variant SL27-3</t>
  </si>
  <si>
    <t>731219614</t>
  </si>
  <si>
    <t>Montáž kotle ocelového stacionárního na tuhá paliva s odtahem spalin do komína o výkonu do 25 kW</t>
  </si>
  <si>
    <t>-417895005</t>
  </si>
  <si>
    <t>Kotle ocelové teplovodní na tuhá paliva stacionární s odtahem spalin do komína pro vytápění montáž kotlů ocelových na tuhá paliva ostatních typů o výkonu do 25 kW</t>
  </si>
  <si>
    <t>6000165998-R</t>
  </si>
  <si>
    <t>Kotel s ručním přikládáním 25 kW na uhlí</t>
  </si>
  <si>
    <t>-76534247</t>
  </si>
  <si>
    <t>Poznámka k položce:_x000d_
■ Plnění nakládací (odhořívací) komory kotle je velmi jednoduché a rychlé (stačí odklopit horní přikládací dvířka)._x000d_
■ Větší objem nakládací (odhořívací) komory 130 dm3 = 130 l,_x000d_
■ Max. délka polenového dřeva 530 mm pro všechny jmenovité výkony (vlhkost paliva do 15 – 20 %)._x000d_
■ Při jmenovitém výkonu mají delší dobu vyhoření spalovací komory a to 5 – 9 hodin dle výkonu kotle, typu a složení palivového dřeva._x000d_
■ Dalším certifikovaným palivem je hnědé uhlí Ořech 1 (Kostka) s dobou vyhoření spalovací komory až 12 hodin i více při jmenovitém výkonu a dle typu kotle._x000d_
■ Rychlý start kotlů je zajištěn větší plochou kotlového tělesa a výměníku, které jsou rovnoměrně vyplněny vodou, což dává předpoklad i vyšší životnosti při_x000d_
použití silnějších plechů kotlového tělesa s tloušťkou 5 mm._x000d_
■ Čištění výměníku je snadné a to pomocí ovládací páky a čisticích spodních dvířek, které jsou přístupny z vnější strany (možno mít pravé (standard) či levé_x000d_
provedení čistící páky)._x000d_
■ Kotle Třídu 5 dle ČSN EN 303 – 5 na palivo dřevo a Třídu 4 na palivo hnědé uhlí Ořech 1 nebo Kostka.(EU) č. 2015/1189._x000d_
■ Kotle jsou řízeny elektronickou ovládací jednotkou, která ovládá: odtahový ventilátor, teplotu vody v kotli – spouštění čerpadla a vypnutí ventilátoru, řízení teploty vody UT, manuální nebo automatický režim (několik různých variant automatického režimu), dobu dohoření, ruční provoz při zatápění,_x000d_
regulovatelné otáčky ventilátoru, spalinové čidlo, ochranu kotle a regulátoru, zvukový alarm_x000d_
■ Spalinové čidlo ovládací jednotky šetří spotřebu paliva, teplota výstupní vody je velmi stabilní, což prodlužuje životnost kotle. Kontrola teploty spalin na_x000d_
výstupu z kotle umožní docílit nízké emise prachu a plynů škodlivých pro životní prostředí._x000d_
Regulátor je vybavený programem zPID_x000d_
Regulátor kromě standardních čidel je vybavený taktéž spalinovým čidlem. Regulace tohoto typu spočívá v kontrolování teploty spalin a teploty kotlové vody. Na základě těchto hodnot regulace mění otáčky ventilátoru tak, aby byla_x000d_
udržována zadaná teplota kotlové vody. Algoritmus PID se používá např. na řízení procesu teploty, v tomto případě funguje jako velmi přesný termostat. Takže regulátor s funkcí zPID funguje na základě algorytmu PID podpořeným spalinovým čidlem._x000d_
Používáním tohoto typu regulátoru se spalinovým čidlem šetříme až 13 % paliva, teplota výstupní vody je velmi_x000d_
stabilní, což má vliv na delší životnost výměníku (kotlového tělesa). Kontrola teploty spalin na výstupu z kotle_x000d_
zapříčiňuje nízké emise prachu a plynů škodlivých pro životní prostředí. Tepelná energie je plně využita pro ohřev_x000d_
vody v kotli a neuniká do komína.</t>
  </si>
  <si>
    <t>687380554</t>
  </si>
  <si>
    <t>284080979</t>
  </si>
  <si>
    <t>-1471406316</t>
  </si>
  <si>
    <t>-37892388</t>
  </si>
  <si>
    <t>-2089370489</t>
  </si>
  <si>
    <t>2127835038</t>
  </si>
  <si>
    <t>dopojení chladící smyčky z místnosti s kotlem</t>
  </si>
  <si>
    <t>1329758600</t>
  </si>
  <si>
    <t>-295218973</t>
  </si>
  <si>
    <t>1170461600</t>
  </si>
  <si>
    <t>-1403676408</t>
  </si>
  <si>
    <t>dopojení kouřovodu, včetně revize komína</t>
  </si>
  <si>
    <t>1368713009</t>
  </si>
  <si>
    <t>1697471834</t>
  </si>
  <si>
    <t>610605570</t>
  </si>
  <si>
    <t>-297749069</t>
  </si>
  <si>
    <t>-457186060</t>
  </si>
  <si>
    <t>08 - DYJE - budova zastávky, BJ - IC5000182036</t>
  </si>
  <si>
    <t>579928566</t>
  </si>
  <si>
    <t>-2021811450</t>
  </si>
  <si>
    <t>-2015852821</t>
  </si>
  <si>
    <t>-1718179609</t>
  </si>
  <si>
    <t>0,226*20</t>
  </si>
  <si>
    <t>666832662</t>
  </si>
  <si>
    <t>1430931542</t>
  </si>
  <si>
    <t>1482896561</t>
  </si>
  <si>
    <t>1781772605</t>
  </si>
  <si>
    <t>-1439068619</t>
  </si>
  <si>
    <t>1150077838</t>
  </si>
  <si>
    <t>1923796064</t>
  </si>
  <si>
    <t>-294967275</t>
  </si>
  <si>
    <t>úprava přívodního a vratného potrubí ÚT, včetně zaslepení</t>
  </si>
  <si>
    <t>2*4</t>
  </si>
  <si>
    <t>09 - BRNO-KRÁLOVO POLE - strážní dvojdomek - IC5000308347</t>
  </si>
  <si>
    <t>811933687</t>
  </si>
  <si>
    <t xml:space="preserve">Poznámka k položce:_x000d_
neuzavíratelný otvor pod stropem 350cm2 + neuzavíratelný otvor max. 500mm nad podlahou 350cm2_x000d_
_x000d_
</t>
  </si>
  <si>
    <t>695944156</t>
  </si>
  <si>
    <t>-1547969859</t>
  </si>
  <si>
    <t>1883746951</t>
  </si>
  <si>
    <t>-460352079</t>
  </si>
  <si>
    <t>628821001</t>
  </si>
  <si>
    <t>-139090157</t>
  </si>
  <si>
    <t>10 - pro dopojení chladící smyčky kotle</t>
  </si>
  <si>
    <t>101317752</t>
  </si>
  <si>
    <t>dopojení chladící smyčky kotle z místnosti 10</t>
  </si>
  <si>
    <t>-1375031004</t>
  </si>
  <si>
    <t>-1368761820</t>
  </si>
  <si>
    <t>-80022232</t>
  </si>
  <si>
    <t xml:space="preserve">10 - pro dopojení chladící smyčky kotle </t>
  </si>
  <si>
    <t>-1730791618</t>
  </si>
  <si>
    <t>-1920519998</t>
  </si>
  <si>
    <t>475867231</t>
  </si>
  <si>
    <t>demontáž stávajícího kotle Dakon DOR 12S</t>
  </si>
  <si>
    <t>731210101-R</t>
  </si>
  <si>
    <t>Kotel ocelový stacionární na tuhá paliva s odtahem spalin do komína 14,0 kW pro vytápění</t>
  </si>
  <si>
    <t>827365625</t>
  </si>
  <si>
    <t>Kotle ocelové teplovodní na tuhá paliva stacionární s odtahem spalin do komína pro vytápění 14,0 kW</t>
  </si>
  <si>
    <t>1425918289</t>
  </si>
  <si>
    <t>1395017736</t>
  </si>
  <si>
    <t>-973527668</t>
  </si>
  <si>
    <t>1136795901</t>
  </si>
  <si>
    <t>334123136</t>
  </si>
  <si>
    <t>1880703764</t>
  </si>
  <si>
    <t>-1164755034</t>
  </si>
  <si>
    <t>873734059</t>
  </si>
  <si>
    <t>86670043</t>
  </si>
  <si>
    <t>-706747885</t>
  </si>
  <si>
    <t>-1515055191</t>
  </si>
  <si>
    <t>766324061</t>
  </si>
  <si>
    <t>29877151</t>
  </si>
  <si>
    <t>366373616</t>
  </si>
  <si>
    <t>-145427892</t>
  </si>
  <si>
    <t>-1314036128</t>
  </si>
  <si>
    <t>-784085978</t>
  </si>
  <si>
    <t>dopojení chladící smyčky z místnosti 10</t>
  </si>
  <si>
    <t>1777219870</t>
  </si>
  <si>
    <t>-475310034</t>
  </si>
  <si>
    <t>367368179</t>
  </si>
  <si>
    <t>-1110107799</t>
  </si>
  <si>
    <t>-1475264177</t>
  </si>
  <si>
    <t>-829472679</t>
  </si>
  <si>
    <t>-631906882</t>
  </si>
  <si>
    <t>647148142</t>
  </si>
  <si>
    <t>909883851</t>
  </si>
  <si>
    <t>352945867</t>
  </si>
  <si>
    <t>10 - KŘENOVICE HORNÍ NÁDRAŽÍ - strážní domek č.20, BJ - IC5000308363</t>
  </si>
  <si>
    <t>-81375471</t>
  </si>
  <si>
    <t xml:space="preserve">Poznámka k položce:_x000d_
neuzavíratelný otvor pod stropem 350cm2 + neuzavíratelný otvor max. 500mm nad podlahou 350cm2_x000d_
</t>
  </si>
  <si>
    <t>-392358764</t>
  </si>
  <si>
    <t>856534194</t>
  </si>
  <si>
    <t>8303948</t>
  </si>
  <si>
    <t>768311760</t>
  </si>
  <si>
    <t>268039601</t>
  </si>
  <si>
    <t>-1513467413</t>
  </si>
  <si>
    <t>316553375</t>
  </si>
  <si>
    <t>772942140</t>
  </si>
  <si>
    <t>-525860640</t>
  </si>
  <si>
    <t>-1955628776</t>
  </si>
  <si>
    <t>949711865</t>
  </si>
  <si>
    <t>558682657</t>
  </si>
  <si>
    <t>826315278</t>
  </si>
  <si>
    <t>-418874788</t>
  </si>
  <si>
    <t>-90030908</t>
  </si>
  <si>
    <t>-28774495</t>
  </si>
  <si>
    <t>-1546912613</t>
  </si>
  <si>
    <t>797139074</t>
  </si>
  <si>
    <t>2138054824</t>
  </si>
  <si>
    <t>-378299590</t>
  </si>
  <si>
    <t>926797050</t>
  </si>
  <si>
    <t>-397911929</t>
  </si>
  <si>
    <t>11 - VALTICE - výpravni budova, BJ - IC6000384442</t>
  </si>
  <si>
    <t>917597250</t>
  </si>
  <si>
    <t>-1846563545</t>
  </si>
  <si>
    <t>1657099747</t>
  </si>
  <si>
    <t>-1680837901</t>
  </si>
  <si>
    <t>829547244</t>
  </si>
  <si>
    <t>885933827</t>
  </si>
  <si>
    <t>-1101373204</t>
  </si>
  <si>
    <t>-2022180969</t>
  </si>
  <si>
    <t>demontáž stávajícího kotle OPOP H412</t>
  </si>
  <si>
    <t>742891492</t>
  </si>
  <si>
    <t>-120813368</t>
  </si>
  <si>
    <t>-2118108180</t>
  </si>
  <si>
    <t>-1897090818</t>
  </si>
  <si>
    <t>12 - VLKOŠ - strážní domek, BJ - IC5000237040</t>
  </si>
  <si>
    <t>-2102378152</t>
  </si>
  <si>
    <t>-876709613</t>
  </si>
  <si>
    <t>-1594202034</t>
  </si>
  <si>
    <t>-1528415629</t>
  </si>
  <si>
    <t>8-3</t>
  </si>
  <si>
    <t>405623538</t>
  </si>
  <si>
    <t>-2094140054</t>
  </si>
  <si>
    <t>1968549940</t>
  </si>
  <si>
    <t>-588331386</t>
  </si>
  <si>
    <t>1438153423</t>
  </si>
  <si>
    <t>-815328464</t>
  </si>
  <si>
    <t>0,565*20</t>
  </si>
  <si>
    <t>-974810309</t>
  </si>
  <si>
    <t>316317604</t>
  </si>
  <si>
    <t>-1328044168</t>
  </si>
  <si>
    <t>603867025</t>
  </si>
  <si>
    <t>1335480618</t>
  </si>
  <si>
    <t>-471170837</t>
  </si>
  <si>
    <t>2110578178</t>
  </si>
  <si>
    <t>859168058</t>
  </si>
  <si>
    <t>1836488378</t>
  </si>
  <si>
    <t>-370549192</t>
  </si>
  <si>
    <t>demontáž stávajícího kotle Dakon DOR 20</t>
  </si>
  <si>
    <t>1148303767</t>
  </si>
  <si>
    <t>-1883966111</t>
  </si>
  <si>
    <t>-1789399583</t>
  </si>
  <si>
    <t>-343201697</t>
  </si>
  <si>
    <t>-1846811169</t>
  </si>
  <si>
    <t>-859257385</t>
  </si>
  <si>
    <t>-993377491</t>
  </si>
  <si>
    <t>-1431895616</t>
  </si>
  <si>
    <t>1531730671</t>
  </si>
  <si>
    <t>-1797093832</t>
  </si>
  <si>
    <t>2055590025</t>
  </si>
  <si>
    <t>697997508</t>
  </si>
  <si>
    <t>1067101961</t>
  </si>
  <si>
    <t>-1282464055</t>
  </si>
  <si>
    <t>1776522024</t>
  </si>
  <si>
    <t>-1140237037</t>
  </si>
  <si>
    <t>509243338</t>
  </si>
  <si>
    <t>-449533445</t>
  </si>
  <si>
    <t>-1173175232</t>
  </si>
  <si>
    <t>-1827105805</t>
  </si>
  <si>
    <t>1269277069</t>
  </si>
  <si>
    <t>1691715037</t>
  </si>
  <si>
    <t>555619891</t>
  </si>
  <si>
    <t>-1570418126</t>
  </si>
  <si>
    <t>-1891647680</t>
  </si>
  <si>
    <t>-153930514</t>
  </si>
  <si>
    <t>-2035411171</t>
  </si>
  <si>
    <t>1516594150</t>
  </si>
  <si>
    <t>421970159</t>
  </si>
  <si>
    <t>-1879565707</t>
  </si>
  <si>
    <t>00 - VRN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</si>
  <si>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</si>
  <si>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</si>
  <si>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</si>
  <si>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</si>
  <si>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>Vedlejší rozpočtové náklady</t>
  </si>
  <si>
    <t>VRN1</t>
  </si>
  <si>
    <t>Průzkumné, geodetické a projektové práce</t>
  </si>
  <si>
    <t>013203000</t>
  </si>
  <si>
    <t>Dokumentace stavby bez rozlišení</t>
  </si>
  <si>
    <t>1024</t>
  </si>
  <si>
    <t>-1398672926</t>
  </si>
  <si>
    <t>pro potřeby ÚT a elektro + 1 x pro správce objektu</t>
  </si>
  <si>
    <t>"Vlkoš" 1</t>
  </si>
  <si>
    <t>"Valtice" 0</t>
  </si>
  <si>
    <t>"Česká" 1</t>
  </si>
  <si>
    <t>"Letovice" 1</t>
  </si>
  <si>
    <t>"Hradčany" 1</t>
  </si>
  <si>
    <t>"Doubravník" 1</t>
  </si>
  <si>
    <t>"Brankovice" 1</t>
  </si>
  <si>
    <t>"Novosedly" 1</t>
  </si>
  <si>
    <t>"Šumná" 1</t>
  </si>
  <si>
    <t>"Dyje" 0</t>
  </si>
  <si>
    <t>"Kr. Pole" 1</t>
  </si>
  <si>
    <t>"Křenovice" 0</t>
  </si>
  <si>
    <t>VRN4</t>
  </si>
  <si>
    <t>Inženýrská činnost</t>
  </si>
  <si>
    <t>043194000</t>
  </si>
  <si>
    <t>Ostatní zkoušky</t>
  </si>
  <si>
    <t>ks</t>
  </si>
  <si>
    <t>1419133009</t>
  </si>
  <si>
    <t>revize spalinové cesty</t>
  </si>
  <si>
    <t>"Křenovice" 1</t>
  </si>
  <si>
    <t>VRN6</t>
  </si>
  <si>
    <t>Územní vlivy</t>
  </si>
  <si>
    <t>062503000</t>
  </si>
  <si>
    <t>Složitý terén staveniště</t>
  </si>
  <si>
    <t>-1995546355</t>
  </si>
  <si>
    <t>práce spojené s přemístěním a přepravou kotlů (starý/nový)</t>
  </si>
  <si>
    <t>přepočteno počtem kotlů</t>
  </si>
  <si>
    <t>"Valtice" 1</t>
  </si>
  <si>
    <t>"Dyje" 1</t>
  </si>
  <si>
    <t>063303000</t>
  </si>
  <si>
    <t>Práce ve výškách, v hloubkách</t>
  </si>
  <si>
    <t>1247319967</t>
  </si>
  <si>
    <t>práce spojené s opravou nadstřešní části komína</t>
  </si>
  <si>
    <t>"Česká" 0</t>
  </si>
  <si>
    <t>"Doubravník" 0</t>
  </si>
  <si>
    <t>"Kr. Pole" 0</t>
  </si>
  <si>
    <t>063403000</t>
  </si>
  <si>
    <t>Práce bez pevné pracovní podlahy</t>
  </si>
  <si>
    <t>-1818888954</t>
  </si>
  <si>
    <t>"Letovice" 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</si>
</sst>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0" xfId="0" applyFont="1" applyAlignment="1" applyProtection="1">
      <alignment vertical="top" wrapText="1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35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2022/004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výměna kotlů na TP - byty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1. 2. 2022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ROUND(SUM(AS95:AS107),2)</f>
        <v>0</v>
      </c>
      <c r="AT94" s="114">
        <f>ROUND(SUM(AV94:AW94),2)</f>
        <v>0</v>
      </c>
      <c r="AU94" s="115">
        <f>ROUND(SUM(AU95:AU107),5)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ROUND(SUM(AZ95:AZ107),2)</f>
        <v>0</v>
      </c>
      <c r="BA94" s="114">
        <f>ROUND(SUM(BA95:BA107),2)</f>
        <v>0</v>
      </c>
      <c r="BB94" s="114">
        <f>ROUND(SUM(BB95:BB107),2)</f>
        <v>0</v>
      </c>
      <c r="BC94" s="114">
        <f>ROUND(SUM(BC95:BC107),2)</f>
        <v>0</v>
      </c>
      <c r="BD94" s="116">
        <f>ROUND(SUM(BD95:BD107),2)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24.7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ČESKÁ - budova zastá...'!J30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'01 - ČESKÁ - budova zastá...'!P126</f>
        <v>0</v>
      </c>
      <c r="AV95" s="128">
        <f>'01 - ČESKÁ - budova zastá...'!J33</f>
        <v>0</v>
      </c>
      <c r="AW95" s="128">
        <f>'01 - ČESKÁ - budova zastá...'!J34</f>
        <v>0</v>
      </c>
      <c r="AX95" s="128">
        <f>'01 - ČESKÁ - budova zastá...'!J35</f>
        <v>0</v>
      </c>
      <c r="AY95" s="128">
        <f>'01 - ČESKÁ - budova zastá...'!J36</f>
        <v>0</v>
      </c>
      <c r="AZ95" s="128">
        <f>'01 - ČESKÁ - budova zastá...'!F33</f>
        <v>0</v>
      </c>
      <c r="BA95" s="128">
        <f>'01 - ČESKÁ - budova zastá...'!F34</f>
        <v>0</v>
      </c>
      <c r="BB95" s="128">
        <f>'01 - ČESKÁ - budova zastá...'!F35</f>
        <v>0</v>
      </c>
      <c r="BC95" s="128">
        <f>'01 - ČESKÁ - budova zastá...'!F36</f>
        <v>0</v>
      </c>
      <c r="BD95" s="130">
        <f>'01 - ČESKÁ - budova zastá...'!F37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85</v>
      </c>
    </row>
    <row r="96" s="7" customFormat="1" ht="37.5" customHeight="1">
      <c r="A96" s="119" t="s">
        <v>81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LETOVICE ZASTÁVKA -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'02 - LETOVICE ZASTÁVKA - ...'!P126</f>
        <v>0</v>
      </c>
      <c r="AV96" s="128">
        <f>'02 - LETOVICE ZASTÁVKA - ...'!J33</f>
        <v>0</v>
      </c>
      <c r="AW96" s="128">
        <f>'02 - LETOVICE ZASTÁVKA - ...'!J34</f>
        <v>0</v>
      </c>
      <c r="AX96" s="128">
        <f>'02 - LETOVICE ZASTÁVKA - ...'!J35</f>
        <v>0</v>
      </c>
      <c r="AY96" s="128">
        <f>'02 - LETOVICE ZASTÁVKA - ...'!J36</f>
        <v>0</v>
      </c>
      <c r="AZ96" s="128">
        <f>'02 - LETOVICE ZASTÁVKA - ...'!F33</f>
        <v>0</v>
      </c>
      <c r="BA96" s="128">
        <f>'02 - LETOVICE ZASTÁVKA - ...'!F34</f>
        <v>0</v>
      </c>
      <c r="BB96" s="128">
        <f>'02 - LETOVICE ZASTÁVKA - ...'!F35</f>
        <v>0</v>
      </c>
      <c r="BC96" s="128">
        <f>'02 - LETOVICE ZASTÁVKA - ...'!F36</f>
        <v>0</v>
      </c>
      <c r="BD96" s="130">
        <f>'02 - LETOVICE ZASTÁVKA - ...'!F37</f>
        <v>0</v>
      </c>
      <c r="BE96" s="7"/>
      <c r="BT96" s="131" t="s">
        <v>85</v>
      </c>
      <c r="BV96" s="131" t="s">
        <v>79</v>
      </c>
      <c r="BW96" s="131" t="s">
        <v>89</v>
      </c>
      <c r="BX96" s="131" t="s">
        <v>5</v>
      </c>
      <c r="CL96" s="131" t="s">
        <v>1</v>
      </c>
      <c r="CM96" s="131" t="s">
        <v>85</v>
      </c>
    </row>
    <row r="97" s="7" customFormat="1" ht="24.75" customHeight="1">
      <c r="A97" s="119" t="s">
        <v>81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HRADČANY - budova za...'!J30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27">
        <v>0</v>
      </c>
      <c r="AT97" s="128">
        <f>ROUND(SUM(AV97:AW97),2)</f>
        <v>0</v>
      </c>
      <c r="AU97" s="129">
        <f>'03 - HRADČANY - budova za...'!P127</f>
        <v>0</v>
      </c>
      <c r="AV97" s="128">
        <f>'03 - HRADČANY - budova za...'!J33</f>
        <v>0</v>
      </c>
      <c r="AW97" s="128">
        <f>'03 - HRADČANY - budova za...'!J34</f>
        <v>0</v>
      </c>
      <c r="AX97" s="128">
        <f>'03 - HRADČANY - budova za...'!J35</f>
        <v>0</v>
      </c>
      <c r="AY97" s="128">
        <f>'03 - HRADČANY - budova za...'!J36</f>
        <v>0</v>
      </c>
      <c r="AZ97" s="128">
        <f>'03 - HRADČANY - budova za...'!F33</f>
        <v>0</v>
      </c>
      <c r="BA97" s="128">
        <f>'03 - HRADČANY - budova za...'!F34</f>
        <v>0</v>
      </c>
      <c r="BB97" s="128">
        <f>'03 - HRADČANY - budova za...'!F35</f>
        <v>0</v>
      </c>
      <c r="BC97" s="128">
        <f>'03 - HRADČANY - budova za...'!F36</f>
        <v>0</v>
      </c>
      <c r="BD97" s="130">
        <f>'03 - HRADČANY - budova za...'!F37</f>
        <v>0</v>
      </c>
      <c r="BE97" s="7"/>
      <c r="BT97" s="131" t="s">
        <v>85</v>
      </c>
      <c r="BV97" s="131" t="s">
        <v>79</v>
      </c>
      <c r="BW97" s="131" t="s">
        <v>92</v>
      </c>
      <c r="BX97" s="131" t="s">
        <v>5</v>
      </c>
      <c r="CL97" s="131" t="s">
        <v>1</v>
      </c>
      <c r="CM97" s="131" t="s">
        <v>85</v>
      </c>
    </row>
    <row r="98" s="7" customFormat="1" ht="24.75" customHeight="1">
      <c r="A98" s="119" t="s">
        <v>81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DOUBRAVNÍK - budova 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84</v>
      </c>
      <c r="AR98" s="126"/>
      <c r="AS98" s="127">
        <v>0</v>
      </c>
      <c r="AT98" s="128">
        <f>ROUND(SUM(AV98:AW98),2)</f>
        <v>0</v>
      </c>
      <c r="AU98" s="129">
        <f>'04 - DOUBRAVNÍK - budova ...'!P126</f>
        <v>0</v>
      </c>
      <c r="AV98" s="128">
        <f>'04 - DOUBRAVNÍK - budova ...'!J33</f>
        <v>0</v>
      </c>
      <c r="AW98" s="128">
        <f>'04 - DOUBRAVNÍK - budova ...'!J34</f>
        <v>0</v>
      </c>
      <c r="AX98" s="128">
        <f>'04 - DOUBRAVNÍK - budova ...'!J35</f>
        <v>0</v>
      </c>
      <c r="AY98" s="128">
        <f>'04 - DOUBRAVNÍK - budova ...'!J36</f>
        <v>0</v>
      </c>
      <c r="AZ98" s="128">
        <f>'04 - DOUBRAVNÍK - budova ...'!F33</f>
        <v>0</v>
      </c>
      <c r="BA98" s="128">
        <f>'04 - DOUBRAVNÍK - budova ...'!F34</f>
        <v>0</v>
      </c>
      <c r="BB98" s="128">
        <f>'04 - DOUBRAVNÍK - budova ...'!F35</f>
        <v>0</v>
      </c>
      <c r="BC98" s="128">
        <f>'04 - DOUBRAVNÍK - budova ...'!F36</f>
        <v>0</v>
      </c>
      <c r="BD98" s="130">
        <f>'04 - DOUBRAVNÍK - budova ...'!F37</f>
        <v>0</v>
      </c>
      <c r="BE98" s="7"/>
      <c r="BT98" s="131" t="s">
        <v>85</v>
      </c>
      <c r="BV98" s="131" t="s">
        <v>79</v>
      </c>
      <c r="BW98" s="131" t="s">
        <v>95</v>
      </c>
      <c r="BX98" s="131" t="s">
        <v>5</v>
      </c>
      <c r="CL98" s="131" t="s">
        <v>1</v>
      </c>
      <c r="CM98" s="131" t="s">
        <v>85</v>
      </c>
    </row>
    <row r="99" s="7" customFormat="1" ht="24.75" customHeight="1">
      <c r="A99" s="119" t="s">
        <v>81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'05 - BRANKOVICE - bývalá 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84</v>
      </c>
      <c r="AR99" s="126"/>
      <c r="AS99" s="127">
        <v>0</v>
      </c>
      <c r="AT99" s="128">
        <f>ROUND(SUM(AV99:AW99),2)</f>
        <v>0</v>
      </c>
      <c r="AU99" s="129">
        <f>'05 - BRANKOVICE - bývalá ...'!P127</f>
        <v>0</v>
      </c>
      <c r="AV99" s="128">
        <f>'05 - BRANKOVICE - bývalá ...'!J33</f>
        <v>0</v>
      </c>
      <c r="AW99" s="128">
        <f>'05 - BRANKOVICE - bývalá ...'!J34</f>
        <v>0</v>
      </c>
      <c r="AX99" s="128">
        <f>'05 - BRANKOVICE - bývalá ...'!J35</f>
        <v>0</v>
      </c>
      <c r="AY99" s="128">
        <f>'05 - BRANKOVICE - bývalá ...'!J36</f>
        <v>0</v>
      </c>
      <c r="AZ99" s="128">
        <f>'05 - BRANKOVICE - bývalá ...'!F33</f>
        <v>0</v>
      </c>
      <c r="BA99" s="128">
        <f>'05 - BRANKOVICE - bývalá ...'!F34</f>
        <v>0</v>
      </c>
      <c r="BB99" s="128">
        <f>'05 - BRANKOVICE - bývalá ...'!F35</f>
        <v>0</v>
      </c>
      <c r="BC99" s="128">
        <f>'05 - BRANKOVICE - bývalá ...'!F36</f>
        <v>0</v>
      </c>
      <c r="BD99" s="130">
        <f>'05 - BRANKOVICE - bývalá ...'!F37</f>
        <v>0</v>
      </c>
      <c r="BE99" s="7"/>
      <c r="BT99" s="131" t="s">
        <v>85</v>
      </c>
      <c r="BV99" s="131" t="s">
        <v>79</v>
      </c>
      <c r="BW99" s="131" t="s">
        <v>98</v>
      </c>
      <c r="BX99" s="131" t="s">
        <v>5</v>
      </c>
      <c r="CL99" s="131" t="s">
        <v>1</v>
      </c>
      <c r="CM99" s="131" t="s">
        <v>85</v>
      </c>
    </row>
    <row r="100" s="7" customFormat="1" ht="24.75" customHeight="1">
      <c r="A100" s="119" t="s">
        <v>81</v>
      </c>
      <c r="B100" s="120"/>
      <c r="C100" s="121"/>
      <c r="D100" s="122" t="s">
        <v>99</v>
      </c>
      <c r="E100" s="122"/>
      <c r="F100" s="122"/>
      <c r="G100" s="122"/>
      <c r="H100" s="122"/>
      <c r="I100" s="123"/>
      <c r="J100" s="122" t="s">
        <v>100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'06 - NOVOSEDLY - strážní 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84</v>
      </c>
      <c r="AR100" s="126"/>
      <c r="AS100" s="127">
        <v>0</v>
      </c>
      <c r="AT100" s="128">
        <f>ROUND(SUM(AV100:AW100),2)</f>
        <v>0</v>
      </c>
      <c r="AU100" s="129">
        <f>'06 - NOVOSEDLY - strážní ...'!P127</f>
        <v>0</v>
      </c>
      <c r="AV100" s="128">
        <f>'06 - NOVOSEDLY - strážní ...'!J33</f>
        <v>0</v>
      </c>
      <c r="AW100" s="128">
        <f>'06 - NOVOSEDLY - strážní ...'!J34</f>
        <v>0</v>
      </c>
      <c r="AX100" s="128">
        <f>'06 - NOVOSEDLY - strážní ...'!J35</f>
        <v>0</v>
      </c>
      <c r="AY100" s="128">
        <f>'06 - NOVOSEDLY - strážní ...'!J36</f>
        <v>0</v>
      </c>
      <c r="AZ100" s="128">
        <f>'06 - NOVOSEDLY - strážní ...'!F33</f>
        <v>0</v>
      </c>
      <c r="BA100" s="128">
        <f>'06 - NOVOSEDLY - strážní ...'!F34</f>
        <v>0</v>
      </c>
      <c r="BB100" s="128">
        <f>'06 - NOVOSEDLY - strážní ...'!F35</f>
        <v>0</v>
      </c>
      <c r="BC100" s="128">
        <f>'06 - NOVOSEDLY - strážní ...'!F36</f>
        <v>0</v>
      </c>
      <c r="BD100" s="130">
        <f>'06 - NOVOSEDLY - strážní ...'!F37</f>
        <v>0</v>
      </c>
      <c r="BE100" s="7"/>
      <c r="BT100" s="131" t="s">
        <v>85</v>
      </c>
      <c r="BV100" s="131" t="s">
        <v>79</v>
      </c>
      <c r="BW100" s="131" t="s">
        <v>101</v>
      </c>
      <c r="BX100" s="131" t="s">
        <v>5</v>
      </c>
      <c r="CL100" s="131" t="s">
        <v>1</v>
      </c>
      <c r="CM100" s="131" t="s">
        <v>85</v>
      </c>
    </row>
    <row r="101" s="7" customFormat="1" ht="24.75" customHeight="1">
      <c r="A101" s="119" t="s">
        <v>81</v>
      </c>
      <c r="B101" s="120"/>
      <c r="C101" s="121"/>
      <c r="D101" s="122" t="s">
        <v>102</v>
      </c>
      <c r="E101" s="122"/>
      <c r="F101" s="122"/>
      <c r="G101" s="122"/>
      <c r="H101" s="122"/>
      <c r="I101" s="123"/>
      <c r="J101" s="122" t="s">
        <v>103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'07 - ŠUMNÁ - strážní dome...'!J30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84</v>
      </c>
      <c r="AR101" s="126"/>
      <c r="AS101" s="127">
        <v>0</v>
      </c>
      <c r="AT101" s="128">
        <f>ROUND(SUM(AV101:AW101),2)</f>
        <v>0</v>
      </c>
      <c r="AU101" s="129">
        <f>'07 - ŠUMNÁ - strážní dome...'!P126</f>
        <v>0</v>
      </c>
      <c r="AV101" s="128">
        <f>'07 - ŠUMNÁ - strážní dome...'!J33</f>
        <v>0</v>
      </c>
      <c r="AW101" s="128">
        <f>'07 - ŠUMNÁ - strážní dome...'!J34</f>
        <v>0</v>
      </c>
      <c r="AX101" s="128">
        <f>'07 - ŠUMNÁ - strážní dome...'!J35</f>
        <v>0</v>
      </c>
      <c r="AY101" s="128">
        <f>'07 - ŠUMNÁ - strážní dome...'!J36</f>
        <v>0</v>
      </c>
      <c r="AZ101" s="128">
        <f>'07 - ŠUMNÁ - strážní dome...'!F33</f>
        <v>0</v>
      </c>
      <c r="BA101" s="128">
        <f>'07 - ŠUMNÁ - strážní dome...'!F34</f>
        <v>0</v>
      </c>
      <c r="BB101" s="128">
        <f>'07 - ŠUMNÁ - strážní dome...'!F35</f>
        <v>0</v>
      </c>
      <c r="BC101" s="128">
        <f>'07 - ŠUMNÁ - strážní dome...'!F36</f>
        <v>0</v>
      </c>
      <c r="BD101" s="130">
        <f>'07 - ŠUMNÁ - strážní dome...'!F37</f>
        <v>0</v>
      </c>
      <c r="BE101" s="7"/>
      <c r="BT101" s="131" t="s">
        <v>85</v>
      </c>
      <c r="BV101" s="131" t="s">
        <v>79</v>
      </c>
      <c r="BW101" s="131" t="s">
        <v>104</v>
      </c>
      <c r="BX101" s="131" t="s">
        <v>5</v>
      </c>
      <c r="CL101" s="131" t="s">
        <v>1</v>
      </c>
      <c r="CM101" s="131" t="s">
        <v>85</v>
      </c>
    </row>
    <row r="102" s="7" customFormat="1" ht="24.75" customHeight="1">
      <c r="A102" s="119" t="s">
        <v>81</v>
      </c>
      <c r="B102" s="120"/>
      <c r="C102" s="121"/>
      <c r="D102" s="122" t="s">
        <v>105</v>
      </c>
      <c r="E102" s="122"/>
      <c r="F102" s="122"/>
      <c r="G102" s="122"/>
      <c r="H102" s="122"/>
      <c r="I102" s="123"/>
      <c r="J102" s="122" t="s">
        <v>106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'08 - DYJE - budova zastáv...'!J30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84</v>
      </c>
      <c r="AR102" s="126"/>
      <c r="AS102" s="127">
        <v>0</v>
      </c>
      <c r="AT102" s="128">
        <f>ROUND(SUM(AV102:AW102),2)</f>
        <v>0</v>
      </c>
      <c r="AU102" s="129">
        <f>'08 - DYJE - budova zastáv...'!P123</f>
        <v>0</v>
      </c>
      <c r="AV102" s="128">
        <f>'08 - DYJE - budova zastáv...'!J33</f>
        <v>0</v>
      </c>
      <c r="AW102" s="128">
        <f>'08 - DYJE - budova zastáv...'!J34</f>
        <v>0</v>
      </c>
      <c r="AX102" s="128">
        <f>'08 - DYJE - budova zastáv...'!J35</f>
        <v>0</v>
      </c>
      <c r="AY102" s="128">
        <f>'08 - DYJE - budova zastáv...'!J36</f>
        <v>0</v>
      </c>
      <c r="AZ102" s="128">
        <f>'08 - DYJE - budova zastáv...'!F33</f>
        <v>0</v>
      </c>
      <c r="BA102" s="128">
        <f>'08 - DYJE - budova zastáv...'!F34</f>
        <v>0</v>
      </c>
      <c r="BB102" s="128">
        <f>'08 - DYJE - budova zastáv...'!F35</f>
        <v>0</v>
      </c>
      <c r="BC102" s="128">
        <f>'08 - DYJE - budova zastáv...'!F36</f>
        <v>0</v>
      </c>
      <c r="BD102" s="130">
        <f>'08 - DYJE - budova zastáv...'!F37</f>
        <v>0</v>
      </c>
      <c r="BE102" s="7"/>
      <c r="BT102" s="131" t="s">
        <v>85</v>
      </c>
      <c r="BV102" s="131" t="s">
        <v>79</v>
      </c>
      <c r="BW102" s="131" t="s">
        <v>107</v>
      </c>
      <c r="BX102" s="131" t="s">
        <v>5</v>
      </c>
      <c r="CL102" s="131" t="s">
        <v>1</v>
      </c>
      <c r="CM102" s="131" t="s">
        <v>85</v>
      </c>
    </row>
    <row r="103" s="7" customFormat="1" ht="24.75" customHeight="1">
      <c r="A103" s="119" t="s">
        <v>81</v>
      </c>
      <c r="B103" s="120"/>
      <c r="C103" s="121"/>
      <c r="D103" s="122" t="s">
        <v>108</v>
      </c>
      <c r="E103" s="122"/>
      <c r="F103" s="122"/>
      <c r="G103" s="122"/>
      <c r="H103" s="122"/>
      <c r="I103" s="123"/>
      <c r="J103" s="122" t="s">
        <v>109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'09 - BRNO-KRÁLOVO POLE - 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84</v>
      </c>
      <c r="AR103" s="126"/>
      <c r="AS103" s="127">
        <v>0</v>
      </c>
      <c r="AT103" s="128">
        <f>ROUND(SUM(AV103:AW103),2)</f>
        <v>0</v>
      </c>
      <c r="AU103" s="129">
        <f>'09 - BRNO-KRÁLOVO POLE - ...'!P126</f>
        <v>0</v>
      </c>
      <c r="AV103" s="128">
        <f>'09 - BRNO-KRÁLOVO POLE - ...'!J33</f>
        <v>0</v>
      </c>
      <c r="AW103" s="128">
        <f>'09 - BRNO-KRÁLOVO POLE - ...'!J34</f>
        <v>0</v>
      </c>
      <c r="AX103" s="128">
        <f>'09 - BRNO-KRÁLOVO POLE - ...'!J35</f>
        <v>0</v>
      </c>
      <c r="AY103" s="128">
        <f>'09 - BRNO-KRÁLOVO POLE - ...'!J36</f>
        <v>0</v>
      </c>
      <c r="AZ103" s="128">
        <f>'09 - BRNO-KRÁLOVO POLE - ...'!F33</f>
        <v>0</v>
      </c>
      <c r="BA103" s="128">
        <f>'09 - BRNO-KRÁLOVO POLE - ...'!F34</f>
        <v>0</v>
      </c>
      <c r="BB103" s="128">
        <f>'09 - BRNO-KRÁLOVO POLE - ...'!F35</f>
        <v>0</v>
      </c>
      <c r="BC103" s="128">
        <f>'09 - BRNO-KRÁLOVO POLE - ...'!F36</f>
        <v>0</v>
      </c>
      <c r="BD103" s="130">
        <f>'09 - BRNO-KRÁLOVO POLE - ...'!F37</f>
        <v>0</v>
      </c>
      <c r="BE103" s="7"/>
      <c r="BT103" s="131" t="s">
        <v>85</v>
      </c>
      <c r="BV103" s="131" t="s">
        <v>79</v>
      </c>
      <c r="BW103" s="131" t="s">
        <v>110</v>
      </c>
      <c r="BX103" s="131" t="s">
        <v>5</v>
      </c>
      <c r="CL103" s="131" t="s">
        <v>1</v>
      </c>
      <c r="CM103" s="131" t="s">
        <v>85</v>
      </c>
    </row>
    <row r="104" s="7" customFormat="1" ht="24.75" customHeight="1">
      <c r="A104" s="119" t="s">
        <v>81</v>
      </c>
      <c r="B104" s="120"/>
      <c r="C104" s="121"/>
      <c r="D104" s="122" t="s">
        <v>111</v>
      </c>
      <c r="E104" s="122"/>
      <c r="F104" s="122"/>
      <c r="G104" s="122"/>
      <c r="H104" s="122"/>
      <c r="I104" s="123"/>
      <c r="J104" s="122" t="s">
        <v>112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'10 - KŘENOVICE HORNÍ NÁDR...'!J30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84</v>
      </c>
      <c r="AR104" s="126"/>
      <c r="AS104" s="127">
        <v>0</v>
      </c>
      <c r="AT104" s="128">
        <f>ROUND(SUM(AV104:AW104),2)</f>
        <v>0</v>
      </c>
      <c r="AU104" s="129">
        <f>'10 - KŘENOVICE HORNÍ NÁDR...'!P124</f>
        <v>0</v>
      </c>
      <c r="AV104" s="128">
        <f>'10 - KŘENOVICE HORNÍ NÁDR...'!J33</f>
        <v>0</v>
      </c>
      <c r="AW104" s="128">
        <f>'10 - KŘENOVICE HORNÍ NÁDR...'!J34</f>
        <v>0</v>
      </c>
      <c r="AX104" s="128">
        <f>'10 - KŘENOVICE HORNÍ NÁDR...'!J35</f>
        <v>0</v>
      </c>
      <c r="AY104" s="128">
        <f>'10 - KŘENOVICE HORNÍ NÁDR...'!J36</f>
        <v>0</v>
      </c>
      <c r="AZ104" s="128">
        <f>'10 - KŘENOVICE HORNÍ NÁDR...'!F33</f>
        <v>0</v>
      </c>
      <c r="BA104" s="128">
        <f>'10 - KŘENOVICE HORNÍ NÁDR...'!F34</f>
        <v>0</v>
      </c>
      <c r="BB104" s="128">
        <f>'10 - KŘENOVICE HORNÍ NÁDR...'!F35</f>
        <v>0</v>
      </c>
      <c r="BC104" s="128">
        <f>'10 - KŘENOVICE HORNÍ NÁDR...'!F36</f>
        <v>0</v>
      </c>
      <c r="BD104" s="130">
        <f>'10 - KŘENOVICE HORNÍ NÁDR...'!F37</f>
        <v>0</v>
      </c>
      <c r="BE104" s="7"/>
      <c r="BT104" s="131" t="s">
        <v>85</v>
      </c>
      <c r="BV104" s="131" t="s">
        <v>79</v>
      </c>
      <c r="BW104" s="131" t="s">
        <v>113</v>
      </c>
      <c r="BX104" s="131" t="s">
        <v>5</v>
      </c>
      <c r="CL104" s="131" t="s">
        <v>1</v>
      </c>
      <c r="CM104" s="131" t="s">
        <v>85</v>
      </c>
    </row>
    <row r="105" s="7" customFormat="1" ht="24.75" customHeight="1">
      <c r="A105" s="119" t="s">
        <v>81</v>
      </c>
      <c r="B105" s="120"/>
      <c r="C105" s="121"/>
      <c r="D105" s="122" t="s">
        <v>114</v>
      </c>
      <c r="E105" s="122"/>
      <c r="F105" s="122"/>
      <c r="G105" s="122"/>
      <c r="H105" s="122"/>
      <c r="I105" s="123"/>
      <c r="J105" s="122" t="s">
        <v>115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'11 - VALTICE - výpravni b...'!J30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84</v>
      </c>
      <c r="AR105" s="126"/>
      <c r="AS105" s="127">
        <v>0</v>
      </c>
      <c r="AT105" s="128">
        <f>ROUND(SUM(AV105:AW105),2)</f>
        <v>0</v>
      </c>
      <c r="AU105" s="129">
        <f>'11 - VALTICE - výpravni b...'!P123</f>
        <v>0</v>
      </c>
      <c r="AV105" s="128">
        <f>'11 - VALTICE - výpravni b...'!J33</f>
        <v>0</v>
      </c>
      <c r="AW105" s="128">
        <f>'11 - VALTICE - výpravni b...'!J34</f>
        <v>0</v>
      </c>
      <c r="AX105" s="128">
        <f>'11 - VALTICE - výpravni b...'!J35</f>
        <v>0</v>
      </c>
      <c r="AY105" s="128">
        <f>'11 - VALTICE - výpravni b...'!J36</f>
        <v>0</v>
      </c>
      <c r="AZ105" s="128">
        <f>'11 - VALTICE - výpravni b...'!F33</f>
        <v>0</v>
      </c>
      <c r="BA105" s="128">
        <f>'11 - VALTICE - výpravni b...'!F34</f>
        <v>0</v>
      </c>
      <c r="BB105" s="128">
        <f>'11 - VALTICE - výpravni b...'!F35</f>
        <v>0</v>
      </c>
      <c r="BC105" s="128">
        <f>'11 - VALTICE - výpravni b...'!F36</f>
        <v>0</v>
      </c>
      <c r="BD105" s="130">
        <f>'11 - VALTICE - výpravni b...'!F37</f>
        <v>0</v>
      </c>
      <c r="BE105" s="7"/>
      <c r="BT105" s="131" t="s">
        <v>85</v>
      </c>
      <c r="BV105" s="131" t="s">
        <v>79</v>
      </c>
      <c r="BW105" s="131" t="s">
        <v>116</v>
      </c>
      <c r="BX105" s="131" t="s">
        <v>5</v>
      </c>
      <c r="CL105" s="131" t="s">
        <v>1</v>
      </c>
      <c r="CM105" s="131" t="s">
        <v>85</v>
      </c>
    </row>
    <row r="106" s="7" customFormat="1" ht="24.75" customHeight="1">
      <c r="A106" s="119" t="s">
        <v>81</v>
      </c>
      <c r="B106" s="120"/>
      <c r="C106" s="121"/>
      <c r="D106" s="122" t="s">
        <v>117</v>
      </c>
      <c r="E106" s="122"/>
      <c r="F106" s="122"/>
      <c r="G106" s="122"/>
      <c r="H106" s="122"/>
      <c r="I106" s="123"/>
      <c r="J106" s="122" t="s">
        <v>118</v>
      </c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4">
        <f>'12 - VLKOŠ - strážní dome...'!J30</f>
        <v>0</v>
      </c>
      <c r="AH106" s="123"/>
      <c r="AI106" s="123"/>
      <c r="AJ106" s="123"/>
      <c r="AK106" s="123"/>
      <c r="AL106" s="123"/>
      <c r="AM106" s="123"/>
      <c r="AN106" s="124">
        <f>SUM(AG106,AT106)</f>
        <v>0</v>
      </c>
      <c r="AO106" s="123"/>
      <c r="AP106" s="123"/>
      <c r="AQ106" s="125" t="s">
        <v>84</v>
      </c>
      <c r="AR106" s="126"/>
      <c r="AS106" s="127">
        <v>0</v>
      </c>
      <c r="AT106" s="128">
        <f>ROUND(SUM(AV106:AW106),2)</f>
        <v>0</v>
      </c>
      <c r="AU106" s="129">
        <f>'12 - VLKOŠ - strážní dome...'!P127</f>
        <v>0</v>
      </c>
      <c r="AV106" s="128">
        <f>'12 - VLKOŠ - strážní dome...'!J33</f>
        <v>0</v>
      </c>
      <c r="AW106" s="128">
        <f>'12 - VLKOŠ - strážní dome...'!J34</f>
        <v>0</v>
      </c>
      <c r="AX106" s="128">
        <f>'12 - VLKOŠ - strážní dome...'!J35</f>
        <v>0</v>
      </c>
      <c r="AY106" s="128">
        <f>'12 - VLKOŠ - strážní dome...'!J36</f>
        <v>0</v>
      </c>
      <c r="AZ106" s="128">
        <f>'12 - VLKOŠ - strážní dome...'!F33</f>
        <v>0</v>
      </c>
      <c r="BA106" s="128">
        <f>'12 - VLKOŠ - strážní dome...'!F34</f>
        <v>0</v>
      </c>
      <c r="BB106" s="128">
        <f>'12 - VLKOŠ - strážní dome...'!F35</f>
        <v>0</v>
      </c>
      <c r="BC106" s="128">
        <f>'12 - VLKOŠ - strážní dome...'!F36</f>
        <v>0</v>
      </c>
      <c r="BD106" s="130">
        <f>'12 - VLKOŠ - strážní dome...'!F37</f>
        <v>0</v>
      </c>
      <c r="BE106" s="7"/>
      <c r="BT106" s="131" t="s">
        <v>85</v>
      </c>
      <c r="BV106" s="131" t="s">
        <v>79</v>
      </c>
      <c r="BW106" s="131" t="s">
        <v>119</v>
      </c>
      <c r="BX106" s="131" t="s">
        <v>5</v>
      </c>
      <c r="CL106" s="131" t="s">
        <v>1</v>
      </c>
      <c r="CM106" s="131" t="s">
        <v>85</v>
      </c>
    </row>
    <row r="107" s="7" customFormat="1" ht="16.5" customHeight="1">
      <c r="A107" s="119" t="s">
        <v>81</v>
      </c>
      <c r="B107" s="120"/>
      <c r="C107" s="121"/>
      <c r="D107" s="122" t="s">
        <v>120</v>
      </c>
      <c r="E107" s="122"/>
      <c r="F107" s="122"/>
      <c r="G107" s="122"/>
      <c r="H107" s="122"/>
      <c r="I107" s="123"/>
      <c r="J107" s="122" t="s">
        <v>121</v>
      </c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124">
        <f>'00 - VRN'!J30</f>
        <v>0</v>
      </c>
      <c r="AH107" s="123"/>
      <c r="AI107" s="123"/>
      <c r="AJ107" s="123"/>
      <c r="AK107" s="123"/>
      <c r="AL107" s="123"/>
      <c r="AM107" s="123"/>
      <c r="AN107" s="124">
        <f>SUM(AG107,AT107)</f>
        <v>0</v>
      </c>
      <c r="AO107" s="123"/>
      <c r="AP107" s="123"/>
      <c r="AQ107" s="125" t="s">
        <v>84</v>
      </c>
      <c r="AR107" s="126"/>
      <c r="AS107" s="132">
        <v>0</v>
      </c>
      <c r="AT107" s="133">
        <f>ROUND(SUM(AV107:AW107),2)</f>
        <v>0</v>
      </c>
      <c r="AU107" s="134">
        <f>'00 - VRN'!P120</f>
        <v>0</v>
      </c>
      <c r="AV107" s="133">
        <f>'00 - VRN'!J33</f>
        <v>0</v>
      </c>
      <c r="AW107" s="133">
        <f>'00 - VRN'!J34</f>
        <v>0</v>
      </c>
      <c r="AX107" s="133">
        <f>'00 - VRN'!J35</f>
        <v>0</v>
      </c>
      <c r="AY107" s="133">
        <f>'00 - VRN'!J36</f>
        <v>0</v>
      </c>
      <c r="AZ107" s="133">
        <f>'00 - VRN'!F33</f>
        <v>0</v>
      </c>
      <c r="BA107" s="133">
        <f>'00 - VRN'!F34</f>
        <v>0</v>
      </c>
      <c r="BB107" s="133">
        <f>'00 - VRN'!F35</f>
        <v>0</v>
      </c>
      <c r="BC107" s="133">
        <f>'00 - VRN'!F36</f>
        <v>0</v>
      </c>
      <c r="BD107" s="135">
        <f>'00 - VRN'!F37</f>
        <v>0</v>
      </c>
      <c r="BE107" s="7"/>
      <c r="BT107" s="131" t="s">
        <v>85</v>
      </c>
      <c r="BV107" s="131" t="s">
        <v>79</v>
      </c>
      <c r="BW107" s="131" t="s">
        <v>122</v>
      </c>
      <c r="BX107" s="131" t="s">
        <v>5</v>
      </c>
      <c r="CL107" s="131" t="s">
        <v>1</v>
      </c>
      <c r="CM107" s="131" t="s">
        <v>85</v>
      </c>
    </row>
    <row r="108" s="2" customFormat="1" ht="30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4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44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</row>
  </sheetData>
  <sheetProtection sheet="1" formatColumns="0" formatRows="0" objects="1" scenarios="1" spinCount="100000" saltValue="izQUejr9PV8x4dwYgqdLBjzY6khvjbfpsOCeUg1mdD6e2UBFGRVfNcIt7fXm5kMP0wjfljpLf2/QNCsnn1qRRQ==" hashValue="6qMPQFyadhOZpsjh18brFTX3T4OiYMYHkEilzkGNtYh/sAEVDv1FEsL9B+NCtXFOC/dv4iw1RfyRmCPOjQtLrA==" algorithmName="SHA-512" password="CC35"/>
  <mergeCells count="90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D106:H106"/>
    <mergeCell ref="J106:AF106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94:AP94"/>
  </mergeCells>
  <hyperlinks>
    <hyperlink ref="A95" location="'01 - ČESKÁ - budova zastá...'!C2" display="/"/>
    <hyperlink ref="A96" location="'02 - LETOVICE ZASTÁVKA - ...'!C2" display="/"/>
    <hyperlink ref="A97" location="'03 - HRADČANY - budova za...'!C2" display="/"/>
    <hyperlink ref="A98" location="'04 - DOUBRAVNÍK - budova ...'!C2" display="/"/>
    <hyperlink ref="A99" location="'05 - BRANKOVICE - bývalá ...'!C2" display="/"/>
    <hyperlink ref="A100" location="'06 - NOVOSEDLY - strážní ...'!C2" display="/"/>
    <hyperlink ref="A101" location="'07 - ŠUMNÁ - strážní dome...'!C2" display="/"/>
    <hyperlink ref="A102" location="'08 - DYJE - budova zastáv...'!C2" display="/"/>
    <hyperlink ref="A103" location="'09 - BRNO-KRÁLOVO POLE - ...'!C2" display="/"/>
    <hyperlink ref="A104" location="'10 - KŘENOVICE HORNÍ NÁDR...'!C2" display="/"/>
    <hyperlink ref="A105" location="'11 - VALTICE - výpravni b...'!C2" display="/"/>
    <hyperlink ref="A106" location="'12 - VLKOŠ - strážní dome...'!C2" display="/"/>
    <hyperlink ref="A107" location="'00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kotlů na TP - byty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865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ROUND((SUM(BE126:BE270)),  2)</f>
        <v>0</v>
      </c>
      <c r="G33" s="38"/>
      <c r="H33" s="38"/>
      <c r="I33" s="155">
        <v>0.20999999999999999</v>
      </c>
      <c r="J33" s="154">
        <f>ROUND(((SUM(BE126:BE270))*I33),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ROUND((SUM(BF126:BF270)),  2)</f>
        <v>0</v>
      </c>
      <c r="G34" s="38"/>
      <c r="H34" s="38"/>
      <c r="I34" s="155">
        <v>0.14999999999999999</v>
      </c>
      <c r="J34" s="154">
        <f>ROUND(((SUM(BF126:BF270))*I34),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ROUND((SUM(BG126:BG270)),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ROUND((SUM(BH126:BH270)),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ROUND((SUM(BI126:BI270)),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kotlů na TP - byty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09 - BRNO-KRÁLOVO POLE - strážní dvojdomek - IC5000308347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127</v>
      </c>
      <c r="D94" s="176"/>
      <c r="E94" s="176"/>
      <c r="F94" s="176"/>
      <c r="G94" s="176"/>
      <c r="H94" s="176"/>
      <c r="I94" s="176"/>
      <c r="J94" s="177" t="s">
        <v>128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129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9" customFormat="1" ht="24.96" customHeight="1">
      <c r="A97" s="9"/>
      <c r="B97" s="179"/>
      <c r="C97" s="180"/>
      <c r="D97" s="181" t="s">
        <v>131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132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133</v>
      </c>
      <c r="E99" s="188"/>
      <c r="F99" s="188"/>
      <c r="G99" s="188"/>
      <c r="H99" s="188"/>
      <c r="I99" s="188"/>
      <c r="J99" s="189">
        <f>J136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134</v>
      </c>
      <c r="E100" s="188"/>
      <c r="F100" s="188"/>
      <c r="G100" s="188"/>
      <c r="H100" s="188"/>
      <c r="I100" s="188"/>
      <c r="J100" s="189">
        <f>J147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135</v>
      </c>
      <c r="E101" s="182"/>
      <c r="F101" s="182"/>
      <c r="G101" s="182"/>
      <c r="H101" s="182"/>
      <c r="I101" s="182"/>
      <c r="J101" s="183">
        <f>J150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136</v>
      </c>
      <c r="E102" s="188"/>
      <c r="F102" s="188"/>
      <c r="G102" s="188"/>
      <c r="H102" s="188"/>
      <c r="I102" s="188"/>
      <c r="J102" s="189">
        <f>J151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137</v>
      </c>
      <c r="E103" s="188"/>
      <c r="F103" s="188"/>
      <c r="G103" s="188"/>
      <c r="H103" s="188"/>
      <c r="I103" s="188"/>
      <c r="J103" s="189">
        <f>J170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138</v>
      </c>
      <c r="E104" s="188"/>
      <c r="F104" s="188"/>
      <c r="G104" s="188"/>
      <c r="H104" s="188"/>
      <c r="I104" s="188"/>
      <c r="J104" s="189">
        <f>J187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139</v>
      </c>
      <c r="E105" s="188"/>
      <c r="F105" s="188"/>
      <c r="G105" s="188"/>
      <c r="H105" s="188"/>
      <c r="I105" s="188"/>
      <c r="J105" s="189">
        <f>J190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140</v>
      </c>
      <c r="E106" s="182"/>
      <c r="F106" s="182"/>
      <c r="G106" s="182"/>
      <c r="H106" s="182"/>
      <c r="I106" s="182"/>
      <c r="J106" s="183">
        <f>J219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141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výměna kotlů na TP - byty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124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30" customHeight="1">
      <c r="A118" s="38"/>
      <c r="B118" s="39"/>
      <c r="C118" s="40"/>
      <c r="D118" s="40"/>
      <c r="E118" s="76" t="str">
        <f>E9</f>
        <v>09 - BRNO-KRÁLOVO POLE - strážní dvojdomek - IC5000308347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1. 2. 2022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Správa železnic, státní organizace</v>
      </c>
      <c r="G122" s="40"/>
      <c r="H122" s="40"/>
      <c r="I122" s="32" t="s">
        <v>32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IF(E18="","",E18)</f>
        <v>Vyplň údaj</v>
      </c>
      <c r="G123" s="40"/>
      <c r="H123" s="40"/>
      <c r="I123" s="32" t="s">
        <v>34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142</v>
      </c>
      <c r="D125" s="194" t="s">
        <v>62</v>
      </c>
      <c r="E125" s="194" t="s">
        <v>58</v>
      </c>
      <c r="F125" s="194" t="s">
        <v>59</v>
      </c>
      <c r="G125" s="194" t="s">
        <v>143</v>
      </c>
      <c r="H125" s="194" t="s">
        <v>144</v>
      </c>
      <c r="I125" s="194" t="s">
        <v>145</v>
      </c>
      <c r="J125" s="194" t="s">
        <v>128</v>
      </c>
      <c r="K125" s="195" t="s">
        <v>146</v>
      </c>
      <c r="L125" s="196"/>
      <c r="M125" s="100" t="s">
        <v>1</v>
      </c>
      <c r="N125" s="101" t="s">
        <v>41</v>
      </c>
      <c r="O125" s="101" t="s">
        <v>147</v>
      </c>
      <c r="P125" s="101" t="s">
        <v>148</v>
      </c>
      <c r="Q125" s="101" t="s">
        <v>149</v>
      </c>
      <c r="R125" s="101" t="s">
        <v>150</v>
      </c>
      <c r="S125" s="101" t="s">
        <v>151</v>
      </c>
      <c r="T125" s="102" t="s">
        <v>152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153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P127+P150+P219</f>
        <v>0</v>
      </c>
      <c r="Q126" s="104"/>
      <c r="R126" s="199">
        <f>R127+R150+R219</f>
        <v>0.32968270999999999</v>
      </c>
      <c r="S126" s="104"/>
      <c r="T126" s="200">
        <f>T127+T150+T219</f>
        <v>0.22625000000000001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76</v>
      </c>
      <c r="AU126" s="17" t="s">
        <v>130</v>
      </c>
      <c r="BK126" s="201">
        <f>BK127+BK150+BK219</f>
        <v>0</v>
      </c>
    </row>
    <row r="127" s="12" customFormat="1" ht="25.92" customHeight="1">
      <c r="A127" s="12"/>
      <c r="B127" s="202"/>
      <c r="C127" s="203"/>
      <c r="D127" s="204" t="s">
        <v>76</v>
      </c>
      <c r="E127" s="205" t="s">
        <v>154</v>
      </c>
      <c r="F127" s="205" t="s">
        <v>155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P128+P136+P147</f>
        <v>0</v>
      </c>
      <c r="Q127" s="210"/>
      <c r="R127" s="211">
        <f>R128+R136+R147</f>
        <v>0.10000000000000001</v>
      </c>
      <c r="S127" s="210"/>
      <c r="T127" s="212">
        <f>T128+T136+T147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85</v>
      </c>
      <c r="AT127" s="214" t="s">
        <v>76</v>
      </c>
      <c r="AU127" s="214" t="s">
        <v>77</v>
      </c>
      <c r="AY127" s="213" t="s">
        <v>156</v>
      </c>
      <c r="BK127" s="215">
        <f>BK128+BK136+BK147</f>
        <v>0</v>
      </c>
    </row>
    <row r="128" s="12" customFormat="1" ht="22.8" customHeight="1">
      <c r="A128" s="12"/>
      <c r="B128" s="202"/>
      <c r="C128" s="203"/>
      <c r="D128" s="204" t="s">
        <v>76</v>
      </c>
      <c r="E128" s="216" t="s">
        <v>157</v>
      </c>
      <c r="F128" s="216" t="s">
        <v>158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SUM(P129:P135)</f>
        <v>0</v>
      </c>
      <c r="Q128" s="210"/>
      <c r="R128" s="211">
        <f>SUM(R129:R135)</f>
        <v>0.10000000000000001</v>
      </c>
      <c r="S128" s="210"/>
      <c r="T128" s="212">
        <f>SUM(T129:T135)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85</v>
      </c>
      <c r="AT128" s="214" t="s">
        <v>76</v>
      </c>
      <c r="AU128" s="214" t="s">
        <v>85</v>
      </c>
      <c r="AY128" s="213" t="s">
        <v>156</v>
      </c>
      <c r="BK128" s="215">
        <f>SUM(BK129:BK135)</f>
        <v>0</v>
      </c>
    </row>
    <row r="129" s="2" customFormat="1" ht="21.75" customHeight="1">
      <c r="A129" s="38"/>
      <c r="B129" s="39"/>
      <c r="C129" s="218" t="s">
        <v>85</v>
      </c>
      <c r="D129" s="218" t="s">
        <v>159</v>
      </c>
      <c r="E129" s="219" t="s">
        <v>160</v>
      </c>
      <c r="F129" s="220" t="s">
        <v>161</v>
      </c>
      <c r="G129" s="221" t="s">
        <v>162</v>
      </c>
      <c r="H129" s="222">
        <v>1</v>
      </c>
      <c r="I129" s="223"/>
      <c r="J129" s="224">
        <f>ROUND(I129*H129,2)</f>
        <v>0</v>
      </c>
      <c r="K129" s="220" t="s">
        <v>163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0.10000000000000001</v>
      </c>
      <c r="R129" s="227">
        <f>Q129*H129</f>
        <v>0.10000000000000001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164</v>
      </c>
      <c r="AT129" s="229" t="s">
        <v>159</v>
      </c>
      <c r="AU129" s="229" t="s">
        <v>165</v>
      </c>
      <c r="AY129" s="17" t="s">
        <v>156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165</v>
      </c>
      <c r="BK129" s="230">
        <f>ROUND(I129*H129,2)</f>
        <v>0</v>
      </c>
      <c r="BL129" s="17" t="s">
        <v>164</v>
      </c>
      <c r="BM129" s="229" t="s">
        <v>866</v>
      </c>
    </row>
    <row r="130" s="2" customFormat="1">
      <c r="A130" s="38"/>
      <c r="B130" s="39"/>
      <c r="C130" s="40"/>
      <c r="D130" s="231" t="s">
        <v>167</v>
      </c>
      <c r="E130" s="40"/>
      <c r="F130" s="232" t="s">
        <v>161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167</v>
      </c>
      <c r="AU130" s="17" t="s">
        <v>165</v>
      </c>
    </row>
    <row r="131" s="2" customFormat="1">
      <c r="A131" s="38"/>
      <c r="B131" s="39"/>
      <c r="C131" s="40"/>
      <c r="D131" s="231" t="s">
        <v>168</v>
      </c>
      <c r="E131" s="40"/>
      <c r="F131" s="236" t="s">
        <v>867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168</v>
      </c>
      <c r="AU131" s="17" t="s">
        <v>165</v>
      </c>
    </row>
    <row r="132" s="13" customFormat="1">
      <c r="A132" s="13"/>
      <c r="B132" s="237"/>
      <c r="C132" s="238"/>
      <c r="D132" s="231" t="s">
        <v>170</v>
      </c>
      <c r="E132" s="239" t="s">
        <v>1</v>
      </c>
      <c r="F132" s="240" t="s">
        <v>171</v>
      </c>
      <c r="G132" s="238"/>
      <c r="H132" s="239" t="s">
        <v>1</v>
      </c>
      <c r="I132" s="241"/>
      <c r="J132" s="238"/>
      <c r="K132" s="238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170</v>
      </c>
      <c r="AU132" s="246" t="s">
        <v>165</v>
      </c>
      <c r="AV132" s="13" t="s">
        <v>85</v>
      </c>
      <c r="AW132" s="13" t="s">
        <v>33</v>
      </c>
      <c r="AX132" s="13" t="s">
        <v>77</v>
      </c>
      <c r="AY132" s="246" t="s">
        <v>156</v>
      </c>
    </row>
    <row r="133" s="13" customFormat="1">
      <c r="A133" s="13"/>
      <c r="B133" s="237"/>
      <c r="C133" s="238"/>
      <c r="D133" s="231" t="s">
        <v>170</v>
      </c>
      <c r="E133" s="239" t="s">
        <v>1</v>
      </c>
      <c r="F133" s="240" t="s">
        <v>172</v>
      </c>
      <c r="G133" s="238"/>
      <c r="H133" s="239" t="s">
        <v>1</v>
      </c>
      <c r="I133" s="241"/>
      <c r="J133" s="238"/>
      <c r="K133" s="238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170</v>
      </c>
      <c r="AU133" s="246" t="s">
        <v>165</v>
      </c>
      <c r="AV133" s="13" t="s">
        <v>85</v>
      </c>
      <c r="AW133" s="13" t="s">
        <v>33</v>
      </c>
      <c r="AX133" s="13" t="s">
        <v>77</v>
      </c>
      <c r="AY133" s="246" t="s">
        <v>156</v>
      </c>
    </row>
    <row r="134" s="13" customFormat="1">
      <c r="A134" s="13"/>
      <c r="B134" s="237"/>
      <c r="C134" s="238"/>
      <c r="D134" s="231" t="s">
        <v>170</v>
      </c>
      <c r="E134" s="239" t="s">
        <v>1</v>
      </c>
      <c r="F134" s="240" t="s">
        <v>173</v>
      </c>
      <c r="G134" s="238"/>
      <c r="H134" s="239" t="s">
        <v>1</v>
      </c>
      <c r="I134" s="241"/>
      <c r="J134" s="238"/>
      <c r="K134" s="238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170</v>
      </c>
      <c r="AU134" s="246" t="s">
        <v>165</v>
      </c>
      <c r="AV134" s="13" t="s">
        <v>85</v>
      </c>
      <c r="AW134" s="13" t="s">
        <v>33</v>
      </c>
      <c r="AX134" s="13" t="s">
        <v>77</v>
      </c>
      <c r="AY134" s="246" t="s">
        <v>156</v>
      </c>
    </row>
    <row r="135" s="14" customFormat="1">
      <c r="A135" s="14"/>
      <c r="B135" s="247"/>
      <c r="C135" s="248"/>
      <c r="D135" s="231" t="s">
        <v>170</v>
      </c>
      <c r="E135" s="249" t="s">
        <v>1</v>
      </c>
      <c r="F135" s="250" t="s">
        <v>85</v>
      </c>
      <c r="G135" s="248"/>
      <c r="H135" s="251">
        <v>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170</v>
      </c>
      <c r="AU135" s="257" t="s">
        <v>165</v>
      </c>
      <c r="AV135" s="14" t="s">
        <v>165</v>
      </c>
      <c r="AW135" s="14" t="s">
        <v>33</v>
      </c>
      <c r="AX135" s="14" t="s">
        <v>85</v>
      </c>
      <c r="AY135" s="257" t="s">
        <v>156</v>
      </c>
    </row>
    <row r="136" s="12" customFormat="1" ht="22.8" customHeight="1">
      <c r="A136" s="12"/>
      <c r="B136" s="202"/>
      <c r="C136" s="203"/>
      <c r="D136" s="204" t="s">
        <v>76</v>
      </c>
      <c r="E136" s="216" t="s">
        <v>181</v>
      </c>
      <c r="F136" s="216" t="s">
        <v>182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SUM(P137:P146)</f>
        <v>0</v>
      </c>
      <c r="Q136" s="210"/>
      <c r="R136" s="211">
        <f>SUM(R137:R146)</f>
        <v>0</v>
      </c>
      <c r="S136" s="210"/>
      <c r="T136" s="212">
        <f>SUM(T137:T146)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85</v>
      </c>
      <c r="AT136" s="214" t="s">
        <v>76</v>
      </c>
      <c r="AU136" s="214" t="s">
        <v>85</v>
      </c>
      <c r="AY136" s="213" t="s">
        <v>156</v>
      </c>
      <c r="BK136" s="215">
        <f>SUM(BK137:BK146)</f>
        <v>0</v>
      </c>
    </row>
    <row r="137" s="2" customFormat="1" ht="24.15" customHeight="1">
      <c r="A137" s="38"/>
      <c r="B137" s="39"/>
      <c r="C137" s="218" t="s">
        <v>165</v>
      </c>
      <c r="D137" s="218" t="s">
        <v>159</v>
      </c>
      <c r="E137" s="219" t="s">
        <v>184</v>
      </c>
      <c r="F137" s="220" t="s">
        <v>185</v>
      </c>
      <c r="G137" s="221" t="s">
        <v>186</v>
      </c>
      <c r="H137" s="222">
        <v>0.22600000000000001</v>
      </c>
      <c r="I137" s="223"/>
      <c r="J137" s="224">
        <f>ROUND(I137*H137,2)</f>
        <v>0</v>
      </c>
      <c r="K137" s="220" t="s">
        <v>177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164</v>
      </c>
      <c r="AT137" s="229" t="s">
        <v>159</v>
      </c>
      <c r="AU137" s="229" t="s">
        <v>165</v>
      </c>
      <c r="AY137" s="17" t="s">
        <v>156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165</v>
      </c>
      <c r="BK137" s="230">
        <f>ROUND(I137*H137,2)</f>
        <v>0</v>
      </c>
      <c r="BL137" s="17" t="s">
        <v>164</v>
      </c>
      <c r="BM137" s="229" t="s">
        <v>868</v>
      </c>
    </row>
    <row r="138" s="2" customFormat="1">
      <c r="A138" s="38"/>
      <c r="B138" s="39"/>
      <c r="C138" s="40"/>
      <c r="D138" s="231" t="s">
        <v>167</v>
      </c>
      <c r="E138" s="40"/>
      <c r="F138" s="232" t="s">
        <v>188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167</v>
      </c>
      <c r="AU138" s="17" t="s">
        <v>165</v>
      </c>
    </row>
    <row r="139" s="2" customFormat="1" ht="24.15" customHeight="1">
      <c r="A139" s="38"/>
      <c r="B139" s="39"/>
      <c r="C139" s="218" t="s">
        <v>183</v>
      </c>
      <c r="D139" s="218" t="s">
        <v>159</v>
      </c>
      <c r="E139" s="219" t="s">
        <v>189</v>
      </c>
      <c r="F139" s="220" t="s">
        <v>190</v>
      </c>
      <c r="G139" s="221" t="s">
        <v>186</v>
      </c>
      <c r="H139" s="222">
        <v>0.22600000000000001</v>
      </c>
      <c r="I139" s="223"/>
      <c r="J139" s="224">
        <f>ROUND(I139*H139,2)</f>
        <v>0</v>
      </c>
      <c r="K139" s="220" t="s">
        <v>177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164</v>
      </c>
      <c r="AT139" s="229" t="s">
        <v>159</v>
      </c>
      <c r="AU139" s="229" t="s">
        <v>165</v>
      </c>
      <c r="AY139" s="17" t="s">
        <v>156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165</v>
      </c>
      <c r="BK139" s="230">
        <f>ROUND(I139*H139,2)</f>
        <v>0</v>
      </c>
      <c r="BL139" s="17" t="s">
        <v>164</v>
      </c>
      <c r="BM139" s="229" t="s">
        <v>869</v>
      </c>
    </row>
    <row r="140" s="2" customFormat="1">
      <c r="A140" s="38"/>
      <c r="B140" s="39"/>
      <c r="C140" s="40"/>
      <c r="D140" s="231" t="s">
        <v>167</v>
      </c>
      <c r="E140" s="40"/>
      <c r="F140" s="232" t="s">
        <v>192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167</v>
      </c>
      <c r="AU140" s="17" t="s">
        <v>165</v>
      </c>
    </row>
    <row r="141" s="2" customFormat="1" ht="24.15" customHeight="1">
      <c r="A141" s="38"/>
      <c r="B141" s="39"/>
      <c r="C141" s="218" t="s">
        <v>164</v>
      </c>
      <c r="D141" s="218" t="s">
        <v>159</v>
      </c>
      <c r="E141" s="219" t="s">
        <v>194</v>
      </c>
      <c r="F141" s="220" t="s">
        <v>195</v>
      </c>
      <c r="G141" s="221" t="s">
        <v>186</v>
      </c>
      <c r="H141" s="222">
        <v>12.880000000000001</v>
      </c>
      <c r="I141" s="223"/>
      <c r="J141" s="224">
        <f>ROUND(I141*H141,2)</f>
        <v>0</v>
      </c>
      <c r="K141" s="220" t="s">
        <v>177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164</v>
      </c>
      <c r="AT141" s="229" t="s">
        <v>159</v>
      </c>
      <c r="AU141" s="229" t="s">
        <v>165</v>
      </c>
      <c r="AY141" s="17" t="s">
        <v>156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165</v>
      </c>
      <c r="BK141" s="230">
        <f>ROUND(I141*H141,2)</f>
        <v>0</v>
      </c>
      <c r="BL141" s="17" t="s">
        <v>164</v>
      </c>
      <c r="BM141" s="229" t="s">
        <v>870</v>
      </c>
    </row>
    <row r="142" s="2" customFormat="1">
      <c r="A142" s="38"/>
      <c r="B142" s="39"/>
      <c r="C142" s="40"/>
      <c r="D142" s="231" t="s">
        <v>167</v>
      </c>
      <c r="E142" s="40"/>
      <c r="F142" s="232" t="s">
        <v>197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167</v>
      </c>
      <c r="AU142" s="17" t="s">
        <v>165</v>
      </c>
    </row>
    <row r="143" s="13" customFormat="1">
      <c r="A143" s="13"/>
      <c r="B143" s="237"/>
      <c r="C143" s="238"/>
      <c r="D143" s="231" t="s">
        <v>170</v>
      </c>
      <c r="E143" s="239" t="s">
        <v>1</v>
      </c>
      <c r="F143" s="240" t="s">
        <v>198</v>
      </c>
      <c r="G143" s="238"/>
      <c r="H143" s="239" t="s">
        <v>1</v>
      </c>
      <c r="I143" s="241"/>
      <c r="J143" s="238"/>
      <c r="K143" s="238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170</v>
      </c>
      <c r="AU143" s="246" t="s">
        <v>165</v>
      </c>
      <c r="AV143" s="13" t="s">
        <v>85</v>
      </c>
      <c r="AW143" s="13" t="s">
        <v>33</v>
      </c>
      <c r="AX143" s="13" t="s">
        <v>77</v>
      </c>
      <c r="AY143" s="246" t="s">
        <v>156</v>
      </c>
    </row>
    <row r="144" s="14" customFormat="1">
      <c r="A144" s="14"/>
      <c r="B144" s="247"/>
      <c r="C144" s="248"/>
      <c r="D144" s="231" t="s">
        <v>170</v>
      </c>
      <c r="E144" s="249" t="s">
        <v>1</v>
      </c>
      <c r="F144" s="250" t="s">
        <v>557</v>
      </c>
      <c r="G144" s="248"/>
      <c r="H144" s="251">
        <v>12.880000000000001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170</v>
      </c>
      <c r="AU144" s="257" t="s">
        <v>165</v>
      </c>
      <c r="AV144" s="14" t="s">
        <v>165</v>
      </c>
      <c r="AW144" s="14" t="s">
        <v>33</v>
      </c>
      <c r="AX144" s="14" t="s">
        <v>85</v>
      </c>
      <c r="AY144" s="257" t="s">
        <v>156</v>
      </c>
    </row>
    <row r="145" s="2" customFormat="1" ht="24.15" customHeight="1">
      <c r="A145" s="38"/>
      <c r="B145" s="39"/>
      <c r="C145" s="218" t="s">
        <v>193</v>
      </c>
      <c r="D145" s="218" t="s">
        <v>159</v>
      </c>
      <c r="E145" s="219" t="s">
        <v>201</v>
      </c>
      <c r="F145" s="220" t="s">
        <v>202</v>
      </c>
      <c r="G145" s="221" t="s">
        <v>186</v>
      </c>
      <c r="H145" s="222">
        <v>0.64400000000000002</v>
      </c>
      <c r="I145" s="223"/>
      <c r="J145" s="224">
        <f>ROUND(I145*H145,2)</f>
        <v>0</v>
      </c>
      <c r="K145" s="220" t="s">
        <v>177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164</v>
      </c>
      <c r="AT145" s="229" t="s">
        <v>159</v>
      </c>
      <c r="AU145" s="229" t="s">
        <v>165</v>
      </c>
      <c r="AY145" s="17" t="s">
        <v>156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165</v>
      </c>
      <c r="BK145" s="230">
        <f>ROUND(I145*H145,2)</f>
        <v>0</v>
      </c>
      <c r="BL145" s="17" t="s">
        <v>164</v>
      </c>
      <c r="BM145" s="229" t="s">
        <v>871</v>
      </c>
    </row>
    <row r="146" s="2" customFormat="1">
      <c r="A146" s="38"/>
      <c r="B146" s="39"/>
      <c r="C146" s="40"/>
      <c r="D146" s="231" t="s">
        <v>167</v>
      </c>
      <c r="E146" s="40"/>
      <c r="F146" s="232" t="s">
        <v>204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167</v>
      </c>
      <c r="AU146" s="17" t="s">
        <v>165</v>
      </c>
    </row>
    <row r="147" s="12" customFormat="1" ht="22.8" customHeight="1">
      <c r="A147" s="12"/>
      <c r="B147" s="202"/>
      <c r="C147" s="203"/>
      <c r="D147" s="204" t="s">
        <v>76</v>
      </c>
      <c r="E147" s="216" t="s">
        <v>205</v>
      </c>
      <c r="F147" s="216" t="s">
        <v>206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SUM(P148:P149)</f>
        <v>0</v>
      </c>
      <c r="Q147" s="210"/>
      <c r="R147" s="211">
        <f>SUM(R148:R149)</f>
        <v>0</v>
      </c>
      <c r="S147" s="210"/>
      <c r="T147" s="212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85</v>
      </c>
      <c r="AT147" s="214" t="s">
        <v>76</v>
      </c>
      <c r="AU147" s="214" t="s">
        <v>85</v>
      </c>
      <c r="AY147" s="213" t="s">
        <v>156</v>
      </c>
      <c r="BK147" s="215">
        <f>SUM(BK148:BK149)</f>
        <v>0</v>
      </c>
    </row>
    <row r="148" s="2" customFormat="1" ht="16.5" customHeight="1">
      <c r="A148" s="38"/>
      <c r="B148" s="39"/>
      <c r="C148" s="218" t="s">
        <v>200</v>
      </c>
      <c r="D148" s="218" t="s">
        <v>159</v>
      </c>
      <c r="E148" s="219" t="s">
        <v>208</v>
      </c>
      <c r="F148" s="220" t="s">
        <v>209</v>
      </c>
      <c r="G148" s="221" t="s">
        <v>186</v>
      </c>
      <c r="H148" s="222">
        <v>0.10000000000000001</v>
      </c>
      <c r="I148" s="223"/>
      <c r="J148" s="224">
        <f>ROUND(I148*H148,2)</f>
        <v>0</v>
      </c>
      <c r="K148" s="220" t="s">
        <v>177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164</v>
      </c>
      <c r="AT148" s="229" t="s">
        <v>159</v>
      </c>
      <c r="AU148" s="229" t="s">
        <v>165</v>
      </c>
      <c r="AY148" s="17" t="s">
        <v>156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165</v>
      </c>
      <c r="BK148" s="230">
        <f>ROUND(I148*H148,2)</f>
        <v>0</v>
      </c>
      <c r="BL148" s="17" t="s">
        <v>164</v>
      </c>
      <c r="BM148" s="229" t="s">
        <v>872</v>
      </c>
    </row>
    <row r="149" s="2" customFormat="1">
      <c r="A149" s="38"/>
      <c r="B149" s="39"/>
      <c r="C149" s="40"/>
      <c r="D149" s="231" t="s">
        <v>167</v>
      </c>
      <c r="E149" s="40"/>
      <c r="F149" s="232" t="s">
        <v>211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167</v>
      </c>
      <c r="AU149" s="17" t="s">
        <v>165</v>
      </c>
    </row>
    <row r="150" s="12" customFormat="1" ht="25.92" customHeight="1">
      <c r="A150" s="12"/>
      <c r="B150" s="202"/>
      <c r="C150" s="203"/>
      <c r="D150" s="204" t="s">
        <v>76</v>
      </c>
      <c r="E150" s="205" t="s">
        <v>212</v>
      </c>
      <c r="F150" s="205" t="s">
        <v>213</v>
      </c>
      <c r="G150" s="203"/>
      <c r="H150" s="203"/>
      <c r="I150" s="206"/>
      <c r="J150" s="207">
        <f>BK150</f>
        <v>0</v>
      </c>
      <c r="K150" s="203"/>
      <c r="L150" s="208"/>
      <c r="M150" s="209"/>
      <c r="N150" s="210"/>
      <c r="O150" s="210"/>
      <c r="P150" s="211">
        <f>P151+P170+P187+P190</f>
        <v>0</v>
      </c>
      <c r="Q150" s="210"/>
      <c r="R150" s="211">
        <f>R151+R170+R187+R190</f>
        <v>0.21999271000000001</v>
      </c>
      <c r="S150" s="210"/>
      <c r="T150" s="212">
        <f>T151+T170+T187+T190</f>
        <v>0.22625000000000001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165</v>
      </c>
      <c r="AT150" s="214" t="s">
        <v>76</v>
      </c>
      <c r="AU150" s="214" t="s">
        <v>77</v>
      </c>
      <c r="AY150" s="213" t="s">
        <v>156</v>
      </c>
      <c r="BK150" s="215">
        <f>BK151+BK170+BK187+BK190</f>
        <v>0</v>
      </c>
    </row>
    <row r="151" s="12" customFormat="1" ht="22.8" customHeight="1">
      <c r="A151" s="12"/>
      <c r="B151" s="202"/>
      <c r="C151" s="203"/>
      <c r="D151" s="204" t="s">
        <v>76</v>
      </c>
      <c r="E151" s="216" t="s">
        <v>214</v>
      </c>
      <c r="F151" s="216" t="s">
        <v>215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SUM(P152:P169)</f>
        <v>0</v>
      </c>
      <c r="Q151" s="210"/>
      <c r="R151" s="211">
        <f>SUM(R152:R169)</f>
        <v>0.0054900000000000001</v>
      </c>
      <c r="S151" s="210"/>
      <c r="T151" s="212">
        <f>SUM(T152:T169)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165</v>
      </c>
      <c r="AT151" s="214" t="s">
        <v>76</v>
      </c>
      <c r="AU151" s="214" t="s">
        <v>85</v>
      </c>
      <c r="AY151" s="213" t="s">
        <v>156</v>
      </c>
      <c r="BK151" s="215">
        <f>SUM(BK152:BK169)</f>
        <v>0</v>
      </c>
    </row>
    <row r="152" s="2" customFormat="1" ht="33" customHeight="1">
      <c r="A152" s="38"/>
      <c r="B152" s="39"/>
      <c r="C152" s="218" t="s">
        <v>207</v>
      </c>
      <c r="D152" s="218" t="s">
        <v>159</v>
      </c>
      <c r="E152" s="219" t="s">
        <v>560</v>
      </c>
      <c r="F152" s="220" t="s">
        <v>561</v>
      </c>
      <c r="G152" s="221" t="s">
        <v>219</v>
      </c>
      <c r="H152" s="222">
        <v>1</v>
      </c>
      <c r="I152" s="223"/>
      <c r="J152" s="224">
        <f>ROUND(I152*H152,2)</f>
        <v>0</v>
      </c>
      <c r="K152" s="220" t="s">
        <v>177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0.0018600000000000001</v>
      </c>
      <c r="R152" s="227">
        <f>Q152*H152</f>
        <v>0.0018600000000000001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220</v>
      </c>
      <c r="AT152" s="229" t="s">
        <v>159</v>
      </c>
      <c r="AU152" s="229" t="s">
        <v>165</v>
      </c>
      <c r="AY152" s="17" t="s">
        <v>156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165</v>
      </c>
      <c r="BK152" s="230">
        <f>ROUND(I152*H152,2)</f>
        <v>0</v>
      </c>
      <c r="BL152" s="17" t="s">
        <v>220</v>
      </c>
      <c r="BM152" s="229" t="s">
        <v>873</v>
      </c>
    </row>
    <row r="153" s="2" customFormat="1">
      <c r="A153" s="38"/>
      <c r="B153" s="39"/>
      <c r="C153" s="40"/>
      <c r="D153" s="231" t="s">
        <v>167</v>
      </c>
      <c r="E153" s="40"/>
      <c r="F153" s="232" t="s">
        <v>563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167</v>
      </c>
      <c r="AU153" s="17" t="s">
        <v>165</v>
      </c>
    </row>
    <row r="154" s="13" customFormat="1">
      <c r="A154" s="13"/>
      <c r="B154" s="237"/>
      <c r="C154" s="238"/>
      <c r="D154" s="231" t="s">
        <v>170</v>
      </c>
      <c r="E154" s="239" t="s">
        <v>1</v>
      </c>
      <c r="F154" s="240" t="s">
        <v>874</v>
      </c>
      <c r="G154" s="238"/>
      <c r="H154" s="239" t="s">
        <v>1</v>
      </c>
      <c r="I154" s="241"/>
      <c r="J154" s="238"/>
      <c r="K154" s="238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170</v>
      </c>
      <c r="AU154" s="246" t="s">
        <v>165</v>
      </c>
      <c r="AV154" s="13" t="s">
        <v>85</v>
      </c>
      <c r="AW154" s="13" t="s">
        <v>33</v>
      </c>
      <c r="AX154" s="13" t="s">
        <v>77</v>
      </c>
      <c r="AY154" s="246" t="s">
        <v>156</v>
      </c>
    </row>
    <row r="155" s="14" customFormat="1">
      <c r="A155" s="14"/>
      <c r="B155" s="247"/>
      <c r="C155" s="248"/>
      <c r="D155" s="231" t="s">
        <v>170</v>
      </c>
      <c r="E155" s="249" t="s">
        <v>1</v>
      </c>
      <c r="F155" s="250" t="s">
        <v>85</v>
      </c>
      <c r="G155" s="248"/>
      <c r="H155" s="251">
        <v>1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170</v>
      </c>
      <c r="AU155" s="257" t="s">
        <v>165</v>
      </c>
      <c r="AV155" s="14" t="s">
        <v>165</v>
      </c>
      <c r="AW155" s="14" t="s">
        <v>33</v>
      </c>
      <c r="AX155" s="14" t="s">
        <v>85</v>
      </c>
      <c r="AY155" s="257" t="s">
        <v>156</v>
      </c>
    </row>
    <row r="156" s="2" customFormat="1" ht="24.15" customHeight="1">
      <c r="A156" s="38"/>
      <c r="B156" s="39"/>
      <c r="C156" s="218" t="s">
        <v>216</v>
      </c>
      <c r="D156" s="218" t="s">
        <v>159</v>
      </c>
      <c r="E156" s="219" t="s">
        <v>229</v>
      </c>
      <c r="F156" s="220" t="s">
        <v>230</v>
      </c>
      <c r="G156" s="221" t="s">
        <v>176</v>
      </c>
      <c r="H156" s="222">
        <v>4</v>
      </c>
      <c r="I156" s="223"/>
      <c r="J156" s="224">
        <f>ROUND(I156*H156,2)</f>
        <v>0</v>
      </c>
      <c r="K156" s="220" t="s">
        <v>177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0.00072999999999999996</v>
      </c>
      <c r="R156" s="227">
        <f>Q156*H156</f>
        <v>0.0029199999999999999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220</v>
      </c>
      <c r="AT156" s="229" t="s">
        <v>159</v>
      </c>
      <c r="AU156" s="229" t="s">
        <v>165</v>
      </c>
      <c r="AY156" s="17" t="s">
        <v>156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165</v>
      </c>
      <c r="BK156" s="230">
        <f>ROUND(I156*H156,2)</f>
        <v>0</v>
      </c>
      <c r="BL156" s="17" t="s">
        <v>220</v>
      </c>
      <c r="BM156" s="229" t="s">
        <v>875</v>
      </c>
    </row>
    <row r="157" s="2" customFormat="1">
      <c r="A157" s="38"/>
      <c r="B157" s="39"/>
      <c r="C157" s="40"/>
      <c r="D157" s="231" t="s">
        <v>167</v>
      </c>
      <c r="E157" s="40"/>
      <c r="F157" s="232" t="s">
        <v>232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167</v>
      </c>
      <c r="AU157" s="17" t="s">
        <v>165</v>
      </c>
    </row>
    <row r="158" s="13" customFormat="1">
      <c r="A158" s="13"/>
      <c r="B158" s="237"/>
      <c r="C158" s="238"/>
      <c r="D158" s="231" t="s">
        <v>170</v>
      </c>
      <c r="E158" s="239" t="s">
        <v>1</v>
      </c>
      <c r="F158" s="240" t="s">
        <v>876</v>
      </c>
      <c r="G158" s="238"/>
      <c r="H158" s="239" t="s">
        <v>1</v>
      </c>
      <c r="I158" s="241"/>
      <c r="J158" s="238"/>
      <c r="K158" s="238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170</v>
      </c>
      <c r="AU158" s="246" t="s">
        <v>165</v>
      </c>
      <c r="AV158" s="13" t="s">
        <v>85</v>
      </c>
      <c r="AW158" s="13" t="s">
        <v>33</v>
      </c>
      <c r="AX158" s="13" t="s">
        <v>77</v>
      </c>
      <c r="AY158" s="246" t="s">
        <v>156</v>
      </c>
    </row>
    <row r="159" s="14" customFormat="1">
      <c r="A159" s="14"/>
      <c r="B159" s="247"/>
      <c r="C159" s="248"/>
      <c r="D159" s="231" t="s">
        <v>170</v>
      </c>
      <c r="E159" s="249" t="s">
        <v>1</v>
      </c>
      <c r="F159" s="250" t="s">
        <v>164</v>
      </c>
      <c r="G159" s="248"/>
      <c r="H159" s="251">
        <v>4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170</v>
      </c>
      <c r="AU159" s="257" t="s">
        <v>165</v>
      </c>
      <c r="AV159" s="14" t="s">
        <v>165</v>
      </c>
      <c r="AW159" s="14" t="s">
        <v>33</v>
      </c>
      <c r="AX159" s="14" t="s">
        <v>85</v>
      </c>
      <c r="AY159" s="257" t="s">
        <v>156</v>
      </c>
    </row>
    <row r="160" s="2" customFormat="1" ht="37.8" customHeight="1">
      <c r="A160" s="38"/>
      <c r="B160" s="39"/>
      <c r="C160" s="218" t="s">
        <v>157</v>
      </c>
      <c r="D160" s="218" t="s">
        <v>159</v>
      </c>
      <c r="E160" s="219" t="s">
        <v>234</v>
      </c>
      <c r="F160" s="220" t="s">
        <v>235</v>
      </c>
      <c r="G160" s="221" t="s">
        <v>176</v>
      </c>
      <c r="H160" s="222">
        <v>4</v>
      </c>
      <c r="I160" s="223"/>
      <c r="J160" s="224">
        <f>ROUND(I160*H160,2)</f>
        <v>0</v>
      </c>
      <c r="K160" s="220" t="s">
        <v>177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0.00012</v>
      </c>
      <c r="R160" s="227">
        <f>Q160*H160</f>
        <v>0.00048000000000000001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220</v>
      </c>
      <c r="AT160" s="229" t="s">
        <v>159</v>
      </c>
      <c r="AU160" s="229" t="s">
        <v>165</v>
      </c>
      <c r="AY160" s="17" t="s">
        <v>156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165</v>
      </c>
      <c r="BK160" s="230">
        <f>ROUND(I160*H160,2)</f>
        <v>0</v>
      </c>
      <c r="BL160" s="17" t="s">
        <v>220</v>
      </c>
      <c r="BM160" s="229" t="s">
        <v>877</v>
      </c>
    </row>
    <row r="161" s="2" customFormat="1">
      <c r="A161" s="38"/>
      <c r="B161" s="39"/>
      <c r="C161" s="40"/>
      <c r="D161" s="231" t="s">
        <v>167</v>
      </c>
      <c r="E161" s="40"/>
      <c r="F161" s="232" t="s">
        <v>237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167</v>
      </c>
      <c r="AU161" s="17" t="s">
        <v>165</v>
      </c>
    </row>
    <row r="162" s="2" customFormat="1" ht="16.5" customHeight="1">
      <c r="A162" s="38"/>
      <c r="B162" s="39"/>
      <c r="C162" s="218" t="s">
        <v>111</v>
      </c>
      <c r="D162" s="218" t="s">
        <v>159</v>
      </c>
      <c r="E162" s="219" t="s">
        <v>243</v>
      </c>
      <c r="F162" s="220" t="s">
        <v>244</v>
      </c>
      <c r="G162" s="221" t="s">
        <v>219</v>
      </c>
      <c r="H162" s="222">
        <v>1</v>
      </c>
      <c r="I162" s="223"/>
      <c r="J162" s="224">
        <f>ROUND(I162*H162,2)</f>
        <v>0</v>
      </c>
      <c r="K162" s="220" t="s">
        <v>177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220</v>
      </c>
      <c r="AT162" s="229" t="s">
        <v>159</v>
      </c>
      <c r="AU162" s="229" t="s">
        <v>165</v>
      </c>
      <c r="AY162" s="17" t="s">
        <v>156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165</v>
      </c>
      <c r="BK162" s="230">
        <f>ROUND(I162*H162,2)</f>
        <v>0</v>
      </c>
      <c r="BL162" s="17" t="s">
        <v>220</v>
      </c>
      <c r="BM162" s="229" t="s">
        <v>878</v>
      </c>
    </row>
    <row r="163" s="2" customFormat="1">
      <c r="A163" s="38"/>
      <c r="B163" s="39"/>
      <c r="C163" s="40"/>
      <c r="D163" s="231" t="s">
        <v>167</v>
      </c>
      <c r="E163" s="40"/>
      <c r="F163" s="232" t="s">
        <v>246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167</v>
      </c>
      <c r="AU163" s="17" t="s">
        <v>165</v>
      </c>
    </row>
    <row r="164" s="2" customFormat="1" ht="24.15" customHeight="1">
      <c r="A164" s="38"/>
      <c r="B164" s="39"/>
      <c r="C164" s="218" t="s">
        <v>114</v>
      </c>
      <c r="D164" s="218" t="s">
        <v>159</v>
      </c>
      <c r="E164" s="219" t="s">
        <v>248</v>
      </c>
      <c r="F164" s="220" t="s">
        <v>249</v>
      </c>
      <c r="G164" s="221" t="s">
        <v>219</v>
      </c>
      <c r="H164" s="222">
        <v>1</v>
      </c>
      <c r="I164" s="223"/>
      <c r="J164" s="224">
        <f>ROUND(I164*H164,2)</f>
        <v>0</v>
      </c>
      <c r="K164" s="220" t="s">
        <v>177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0.00023000000000000001</v>
      </c>
      <c r="R164" s="227">
        <f>Q164*H164</f>
        <v>0.00023000000000000001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220</v>
      </c>
      <c r="AT164" s="229" t="s">
        <v>159</v>
      </c>
      <c r="AU164" s="229" t="s">
        <v>165</v>
      </c>
      <c r="AY164" s="17" t="s">
        <v>156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165</v>
      </c>
      <c r="BK164" s="230">
        <f>ROUND(I164*H164,2)</f>
        <v>0</v>
      </c>
      <c r="BL164" s="17" t="s">
        <v>220</v>
      </c>
      <c r="BM164" s="229" t="s">
        <v>879</v>
      </c>
    </row>
    <row r="165" s="2" customFormat="1">
      <c r="A165" s="38"/>
      <c r="B165" s="39"/>
      <c r="C165" s="40"/>
      <c r="D165" s="231" t="s">
        <v>167</v>
      </c>
      <c r="E165" s="40"/>
      <c r="F165" s="232" t="s">
        <v>251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167</v>
      </c>
      <c r="AU165" s="17" t="s">
        <v>165</v>
      </c>
    </row>
    <row r="166" s="13" customFormat="1">
      <c r="A166" s="13"/>
      <c r="B166" s="237"/>
      <c r="C166" s="238"/>
      <c r="D166" s="231" t="s">
        <v>170</v>
      </c>
      <c r="E166" s="239" t="s">
        <v>1</v>
      </c>
      <c r="F166" s="240" t="s">
        <v>880</v>
      </c>
      <c r="G166" s="238"/>
      <c r="H166" s="239" t="s">
        <v>1</v>
      </c>
      <c r="I166" s="241"/>
      <c r="J166" s="238"/>
      <c r="K166" s="238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170</v>
      </c>
      <c r="AU166" s="246" t="s">
        <v>165</v>
      </c>
      <c r="AV166" s="13" t="s">
        <v>85</v>
      </c>
      <c r="AW166" s="13" t="s">
        <v>33</v>
      </c>
      <c r="AX166" s="13" t="s">
        <v>77</v>
      </c>
      <c r="AY166" s="246" t="s">
        <v>156</v>
      </c>
    </row>
    <row r="167" s="14" customFormat="1">
      <c r="A167" s="14"/>
      <c r="B167" s="247"/>
      <c r="C167" s="248"/>
      <c r="D167" s="231" t="s">
        <v>170</v>
      </c>
      <c r="E167" s="249" t="s">
        <v>1</v>
      </c>
      <c r="F167" s="250" t="s">
        <v>85</v>
      </c>
      <c r="G167" s="248"/>
      <c r="H167" s="251">
        <v>1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170</v>
      </c>
      <c r="AU167" s="257" t="s">
        <v>165</v>
      </c>
      <c r="AV167" s="14" t="s">
        <v>165</v>
      </c>
      <c r="AW167" s="14" t="s">
        <v>33</v>
      </c>
      <c r="AX167" s="14" t="s">
        <v>85</v>
      </c>
      <c r="AY167" s="257" t="s">
        <v>156</v>
      </c>
    </row>
    <row r="168" s="2" customFormat="1" ht="24.15" customHeight="1">
      <c r="A168" s="38"/>
      <c r="B168" s="39"/>
      <c r="C168" s="218" t="s">
        <v>117</v>
      </c>
      <c r="D168" s="218" t="s">
        <v>159</v>
      </c>
      <c r="E168" s="219" t="s">
        <v>253</v>
      </c>
      <c r="F168" s="220" t="s">
        <v>254</v>
      </c>
      <c r="G168" s="221" t="s">
        <v>255</v>
      </c>
      <c r="H168" s="268"/>
      <c r="I168" s="223"/>
      <c r="J168" s="224">
        <f>ROUND(I168*H168,2)</f>
        <v>0</v>
      </c>
      <c r="K168" s="220" t="s">
        <v>177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220</v>
      </c>
      <c r="AT168" s="229" t="s">
        <v>159</v>
      </c>
      <c r="AU168" s="229" t="s">
        <v>165</v>
      </c>
      <c r="AY168" s="17" t="s">
        <v>156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165</v>
      </c>
      <c r="BK168" s="230">
        <f>ROUND(I168*H168,2)</f>
        <v>0</v>
      </c>
      <c r="BL168" s="17" t="s">
        <v>220</v>
      </c>
      <c r="BM168" s="229" t="s">
        <v>881</v>
      </c>
    </row>
    <row r="169" s="2" customFormat="1">
      <c r="A169" s="38"/>
      <c r="B169" s="39"/>
      <c r="C169" s="40"/>
      <c r="D169" s="231" t="s">
        <v>167</v>
      </c>
      <c r="E169" s="40"/>
      <c r="F169" s="232" t="s">
        <v>257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167</v>
      </c>
      <c r="AU169" s="17" t="s">
        <v>165</v>
      </c>
    </row>
    <row r="170" s="12" customFormat="1" ht="22.8" customHeight="1">
      <c r="A170" s="12"/>
      <c r="B170" s="202"/>
      <c r="C170" s="203"/>
      <c r="D170" s="204" t="s">
        <v>76</v>
      </c>
      <c r="E170" s="216" t="s">
        <v>258</v>
      </c>
      <c r="F170" s="216" t="s">
        <v>259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SUM(P171:P186)</f>
        <v>0</v>
      </c>
      <c r="Q170" s="210"/>
      <c r="R170" s="211">
        <f>SUM(R171:R186)</f>
        <v>0.20761271000000001</v>
      </c>
      <c r="S170" s="210"/>
      <c r="T170" s="212">
        <f>SUM(T171:T186)</f>
        <v>0.22625000000000001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165</v>
      </c>
      <c r="AT170" s="214" t="s">
        <v>76</v>
      </c>
      <c r="AU170" s="214" t="s">
        <v>85</v>
      </c>
      <c r="AY170" s="213" t="s">
        <v>156</v>
      </c>
      <c r="BK170" s="215">
        <f>SUM(BK171:BK186)</f>
        <v>0</v>
      </c>
    </row>
    <row r="171" s="2" customFormat="1" ht="16.5" customHeight="1">
      <c r="A171" s="38"/>
      <c r="B171" s="39"/>
      <c r="C171" s="218" t="s">
        <v>242</v>
      </c>
      <c r="D171" s="218" t="s">
        <v>159</v>
      </c>
      <c r="E171" s="219" t="s">
        <v>277</v>
      </c>
      <c r="F171" s="220" t="s">
        <v>278</v>
      </c>
      <c r="G171" s="221" t="s">
        <v>162</v>
      </c>
      <c r="H171" s="222">
        <v>1</v>
      </c>
      <c r="I171" s="223"/>
      <c r="J171" s="224">
        <f>ROUND(I171*H171,2)</f>
        <v>0</v>
      </c>
      <c r="K171" s="220" t="s">
        <v>177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220</v>
      </c>
      <c r="AT171" s="229" t="s">
        <v>159</v>
      </c>
      <c r="AU171" s="229" t="s">
        <v>165</v>
      </c>
      <c r="AY171" s="17" t="s">
        <v>156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165</v>
      </c>
      <c r="BK171" s="230">
        <f>ROUND(I171*H171,2)</f>
        <v>0</v>
      </c>
      <c r="BL171" s="17" t="s">
        <v>220</v>
      </c>
      <c r="BM171" s="229" t="s">
        <v>882</v>
      </c>
    </row>
    <row r="172" s="2" customFormat="1">
      <c r="A172" s="38"/>
      <c r="B172" s="39"/>
      <c r="C172" s="40"/>
      <c r="D172" s="231" t="s">
        <v>167</v>
      </c>
      <c r="E172" s="40"/>
      <c r="F172" s="232" t="s">
        <v>280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167</v>
      </c>
      <c r="AU172" s="17" t="s">
        <v>165</v>
      </c>
    </row>
    <row r="173" s="2" customFormat="1" ht="24.15" customHeight="1">
      <c r="A173" s="38"/>
      <c r="B173" s="39"/>
      <c r="C173" s="218" t="s">
        <v>247</v>
      </c>
      <c r="D173" s="218" t="s">
        <v>159</v>
      </c>
      <c r="E173" s="219" t="s">
        <v>265</v>
      </c>
      <c r="F173" s="220" t="s">
        <v>266</v>
      </c>
      <c r="G173" s="221" t="s">
        <v>219</v>
      </c>
      <c r="H173" s="222">
        <v>1</v>
      </c>
      <c r="I173" s="223"/>
      <c r="J173" s="224">
        <f>ROUND(I173*H173,2)</f>
        <v>0</v>
      </c>
      <c r="K173" s="220" t="s">
        <v>177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0.00017000000000000001</v>
      </c>
      <c r="R173" s="227">
        <f>Q173*H173</f>
        <v>0.00017000000000000001</v>
      </c>
      <c r="S173" s="227">
        <v>0.22625000000000001</v>
      </c>
      <c r="T173" s="228">
        <f>S173*H173</f>
        <v>0.22625000000000001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220</v>
      </c>
      <c r="AT173" s="229" t="s">
        <v>159</v>
      </c>
      <c r="AU173" s="229" t="s">
        <v>165</v>
      </c>
      <c r="AY173" s="17" t="s">
        <v>156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165</v>
      </c>
      <c r="BK173" s="230">
        <f>ROUND(I173*H173,2)</f>
        <v>0</v>
      </c>
      <c r="BL173" s="17" t="s">
        <v>220</v>
      </c>
      <c r="BM173" s="229" t="s">
        <v>883</v>
      </c>
    </row>
    <row r="174" s="2" customFormat="1">
      <c r="A174" s="38"/>
      <c r="B174" s="39"/>
      <c r="C174" s="40"/>
      <c r="D174" s="231" t="s">
        <v>167</v>
      </c>
      <c r="E174" s="40"/>
      <c r="F174" s="232" t="s">
        <v>268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167</v>
      </c>
      <c r="AU174" s="17" t="s">
        <v>165</v>
      </c>
    </row>
    <row r="175" s="13" customFormat="1">
      <c r="A175" s="13"/>
      <c r="B175" s="237"/>
      <c r="C175" s="238"/>
      <c r="D175" s="231" t="s">
        <v>170</v>
      </c>
      <c r="E175" s="239" t="s">
        <v>1</v>
      </c>
      <c r="F175" s="240" t="s">
        <v>884</v>
      </c>
      <c r="G175" s="238"/>
      <c r="H175" s="239" t="s">
        <v>1</v>
      </c>
      <c r="I175" s="241"/>
      <c r="J175" s="238"/>
      <c r="K175" s="238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170</v>
      </c>
      <c r="AU175" s="246" t="s">
        <v>165</v>
      </c>
      <c r="AV175" s="13" t="s">
        <v>85</v>
      </c>
      <c r="AW175" s="13" t="s">
        <v>33</v>
      </c>
      <c r="AX175" s="13" t="s">
        <v>77</v>
      </c>
      <c r="AY175" s="246" t="s">
        <v>156</v>
      </c>
    </row>
    <row r="176" s="14" customFormat="1">
      <c r="A176" s="14"/>
      <c r="B176" s="247"/>
      <c r="C176" s="248"/>
      <c r="D176" s="231" t="s">
        <v>170</v>
      </c>
      <c r="E176" s="249" t="s">
        <v>1</v>
      </c>
      <c r="F176" s="250" t="s">
        <v>85</v>
      </c>
      <c r="G176" s="248"/>
      <c r="H176" s="251">
        <v>1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170</v>
      </c>
      <c r="AU176" s="257" t="s">
        <v>165</v>
      </c>
      <c r="AV176" s="14" t="s">
        <v>165</v>
      </c>
      <c r="AW176" s="14" t="s">
        <v>33</v>
      </c>
      <c r="AX176" s="14" t="s">
        <v>85</v>
      </c>
      <c r="AY176" s="257" t="s">
        <v>156</v>
      </c>
    </row>
    <row r="177" s="2" customFormat="1" ht="33" customHeight="1">
      <c r="A177" s="38"/>
      <c r="B177" s="39"/>
      <c r="C177" s="218" t="s">
        <v>8</v>
      </c>
      <c r="D177" s="218" t="s">
        <v>159</v>
      </c>
      <c r="E177" s="219" t="s">
        <v>885</v>
      </c>
      <c r="F177" s="220" t="s">
        <v>886</v>
      </c>
      <c r="G177" s="221" t="s">
        <v>162</v>
      </c>
      <c r="H177" s="222">
        <v>1</v>
      </c>
      <c r="I177" s="223"/>
      <c r="J177" s="224">
        <f>ROUND(I177*H177,2)</f>
        <v>0</v>
      </c>
      <c r="K177" s="220" t="s">
        <v>163</v>
      </c>
      <c r="L177" s="44"/>
      <c r="M177" s="225" t="s">
        <v>1</v>
      </c>
      <c r="N177" s="226" t="s">
        <v>43</v>
      </c>
      <c r="O177" s="91"/>
      <c r="P177" s="227">
        <f>O177*H177</f>
        <v>0</v>
      </c>
      <c r="Q177" s="227">
        <v>0.20744271</v>
      </c>
      <c r="R177" s="227">
        <f>Q177*H177</f>
        <v>0.20744271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220</v>
      </c>
      <c r="AT177" s="229" t="s">
        <v>159</v>
      </c>
      <c r="AU177" s="229" t="s">
        <v>165</v>
      </c>
      <c r="AY177" s="17" t="s">
        <v>156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165</v>
      </c>
      <c r="BK177" s="230">
        <f>ROUND(I177*H177,2)</f>
        <v>0</v>
      </c>
      <c r="BL177" s="17" t="s">
        <v>220</v>
      </c>
      <c r="BM177" s="229" t="s">
        <v>887</v>
      </c>
    </row>
    <row r="178" s="2" customFormat="1">
      <c r="A178" s="38"/>
      <c r="B178" s="39"/>
      <c r="C178" s="40"/>
      <c r="D178" s="231" t="s">
        <v>167</v>
      </c>
      <c r="E178" s="40"/>
      <c r="F178" s="232" t="s">
        <v>888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167</v>
      </c>
      <c r="AU178" s="17" t="s">
        <v>165</v>
      </c>
    </row>
    <row r="179" s="2" customFormat="1" ht="16.5" customHeight="1">
      <c r="A179" s="38"/>
      <c r="B179" s="39"/>
      <c r="C179" s="258" t="s">
        <v>220</v>
      </c>
      <c r="D179" s="258" t="s">
        <v>223</v>
      </c>
      <c r="E179" s="259" t="s">
        <v>701</v>
      </c>
      <c r="F179" s="260" t="s">
        <v>702</v>
      </c>
      <c r="G179" s="261" t="s">
        <v>1</v>
      </c>
      <c r="H179" s="262">
        <v>1</v>
      </c>
      <c r="I179" s="263"/>
      <c r="J179" s="264">
        <f>ROUND(I179*H179,2)</f>
        <v>0</v>
      </c>
      <c r="K179" s="260" t="s">
        <v>163</v>
      </c>
      <c r="L179" s="265"/>
      <c r="M179" s="266" t="s">
        <v>1</v>
      </c>
      <c r="N179" s="267" t="s">
        <v>43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226</v>
      </c>
      <c r="AT179" s="229" t="s">
        <v>223</v>
      </c>
      <c r="AU179" s="229" t="s">
        <v>165</v>
      </c>
      <c r="AY179" s="17" t="s">
        <v>156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165</v>
      </c>
      <c r="BK179" s="230">
        <f>ROUND(I179*H179,2)</f>
        <v>0</v>
      </c>
      <c r="BL179" s="17" t="s">
        <v>220</v>
      </c>
      <c r="BM179" s="229" t="s">
        <v>889</v>
      </c>
    </row>
    <row r="180" s="2" customFormat="1">
      <c r="A180" s="38"/>
      <c r="B180" s="39"/>
      <c r="C180" s="40"/>
      <c r="D180" s="231" t="s">
        <v>167</v>
      </c>
      <c r="E180" s="40"/>
      <c r="F180" s="232" t="s">
        <v>702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167</v>
      </c>
      <c r="AU180" s="17" t="s">
        <v>165</v>
      </c>
    </row>
    <row r="181" s="2" customFormat="1" ht="21.75" customHeight="1">
      <c r="A181" s="38"/>
      <c r="B181" s="39"/>
      <c r="C181" s="218" t="s">
        <v>264</v>
      </c>
      <c r="D181" s="218" t="s">
        <v>159</v>
      </c>
      <c r="E181" s="219" t="s">
        <v>260</v>
      </c>
      <c r="F181" s="220" t="s">
        <v>261</v>
      </c>
      <c r="G181" s="221" t="s">
        <v>219</v>
      </c>
      <c r="H181" s="222">
        <v>1</v>
      </c>
      <c r="I181" s="223"/>
      <c r="J181" s="224">
        <f>ROUND(I181*H181,2)</f>
        <v>0</v>
      </c>
      <c r="K181" s="220" t="s">
        <v>177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220</v>
      </c>
      <c r="AT181" s="229" t="s">
        <v>159</v>
      </c>
      <c r="AU181" s="229" t="s">
        <v>165</v>
      </c>
      <c r="AY181" s="17" t="s">
        <v>156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165</v>
      </c>
      <c r="BK181" s="230">
        <f>ROUND(I181*H181,2)</f>
        <v>0</v>
      </c>
      <c r="BL181" s="17" t="s">
        <v>220</v>
      </c>
      <c r="BM181" s="229" t="s">
        <v>890</v>
      </c>
    </row>
    <row r="182" s="2" customFormat="1">
      <c r="A182" s="38"/>
      <c r="B182" s="39"/>
      <c r="C182" s="40"/>
      <c r="D182" s="231" t="s">
        <v>167</v>
      </c>
      <c r="E182" s="40"/>
      <c r="F182" s="232" t="s">
        <v>263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167</v>
      </c>
      <c r="AU182" s="17" t="s">
        <v>165</v>
      </c>
    </row>
    <row r="183" s="2" customFormat="1" ht="24.15" customHeight="1">
      <c r="A183" s="38"/>
      <c r="B183" s="39"/>
      <c r="C183" s="218" t="s">
        <v>270</v>
      </c>
      <c r="D183" s="218" t="s">
        <v>159</v>
      </c>
      <c r="E183" s="219" t="s">
        <v>282</v>
      </c>
      <c r="F183" s="220" t="s">
        <v>283</v>
      </c>
      <c r="G183" s="221" t="s">
        <v>186</v>
      </c>
      <c r="H183" s="222">
        <v>0.33000000000000002</v>
      </c>
      <c r="I183" s="223"/>
      <c r="J183" s="224">
        <f>ROUND(I183*H183,2)</f>
        <v>0</v>
      </c>
      <c r="K183" s="220" t="s">
        <v>177</v>
      </c>
      <c r="L183" s="44"/>
      <c r="M183" s="225" t="s">
        <v>1</v>
      </c>
      <c r="N183" s="226" t="s">
        <v>43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220</v>
      </c>
      <c r="AT183" s="229" t="s">
        <v>159</v>
      </c>
      <c r="AU183" s="229" t="s">
        <v>165</v>
      </c>
      <c r="AY183" s="17" t="s">
        <v>156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165</v>
      </c>
      <c r="BK183" s="230">
        <f>ROUND(I183*H183,2)</f>
        <v>0</v>
      </c>
      <c r="BL183" s="17" t="s">
        <v>220</v>
      </c>
      <c r="BM183" s="229" t="s">
        <v>891</v>
      </c>
    </row>
    <row r="184" s="2" customFormat="1">
      <c r="A184" s="38"/>
      <c r="B184" s="39"/>
      <c r="C184" s="40"/>
      <c r="D184" s="231" t="s">
        <v>167</v>
      </c>
      <c r="E184" s="40"/>
      <c r="F184" s="232" t="s">
        <v>285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167</v>
      </c>
      <c r="AU184" s="17" t="s">
        <v>165</v>
      </c>
    </row>
    <row r="185" s="2" customFormat="1" ht="21.75" customHeight="1">
      <c r="A185" s="38"/>
      <c r="B185" s="39"/>
      <c r="C185" s="218" t="s">
        <v>276</v>
      </c>
      <c r="D185" s="218" t="s">
        <v>159</v>
      </c>
      <c r="E185" s="219" t="s">
        <v>286</v>
      </c>
      <c r="F185" s="220" t="s">
        <v>287</v>
      </c>
      <c r="G185" s="221" t="s">
        <v>255</v>
      </c>
      <c r="H185" s="268"/>
      <c r="I185" s="223"/>
      <c r="J185" s="224">
        <f>ROUND(I185*H185,2)</f>
        <v>0</v>
      </c>
      <c r="K185" s="220" t="s">
        <v>177</v>
      </c>
      <c r="L185" s="44"/>
      <c r="M185" s="225" t="s">
        <v>1</v>
      </c>
      <c r="N185" s="226" t="s">
        <v>43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220</v>
      </c>
      <c r="AT185" s="229" t="s">
        <v>159</v>
      </c>
      <c r="AU185" s="229" t="s">
        <v>165</v>
      </c>
      <c r="AY185" s="17" t="s">
        <v>156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165</v>
      </c>
      <c r="BK185" s="230">
        <f>ROUND(I185*H185,2)</f>
        <v>0</v>
      </c>
      <c r="BL185" s="17" t="s">
        <v>220</v>
      </c>
      <c r="BM185" s="229" t="s">
        <v>892</v>
      </c>
    </row>
    <row r="186" s="2" customFormat="1">
      <c r="A186" s="38"/>
      <c r="B186" s="39"/>
      <c r="C186" s="40"/>
      <c r="D186" s="231" t="s">
        <v>167</v>
      </c>
      <c r="E186" s="40"/>
      <c r="F186" s="232" t="s">
        <v>289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167</v>
      </c>
      <c r="AU186" s="17" t="s">
        <v>165</v>
      </c>
    </row>
    <row r="187" s="12" customFormat="1" ht="22.8" customHeight="1">
      <c r="A187" s="12"/>
      <c r="B187" s="202"/>
      <c r="C187" s="203"/>
      <c r="D187" s="204" t="s">
        <v>76</v>
      </c>
      <c r="E187" s="216" t="s">
        <v>290</v>
      </c>
      <c r="F187" s="216" t="s">
        <v>291</v>
      </c>
      <c r="G187" s="203"/>
      <c r="H187" s="203"/>
      <c r="I187" s="206"/>
      <c r="J187" s="217">
        <f>BK187</f>
        <v>0</v>
      </c>
      <c r="K187" s="203"/>
      <c r="L187" s="208"/>
      <c r="M187" s="209"/>
      <c r="N187" s="210"/>
      <c r="O187" s="210"/>
      <c r="P187" s="211">
        <f>SUM(P188:P189)</f>
        <v>0</v>
      </c>
      <c r="Q187" s="210"/>
      <c r="R187" s="211">
        <f>SUM(R188:R189)</f>
        <v>0.00036000000000000002</v>
      </c>
      <c r="S187" s="210"/>
      <c r="T187" s="212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165</v>
      </c>
      <c r="AT187" s="214" t="s">
        <v>76</v>
      </c>
      <c r="AU187" s="214" t="s">
        <v>85</v>
      </c>
      <c r="AY187" s="213" t="s">
        <v>156</v>
      </c>
      <c r="BK187" s="215">
        <f>SUM(BK188:BK189)</f>
        <v>0</v>
      </c>
    </row>
    <row r="188" s="2" customFormat="1" ht="24.15" customHeight="1">
      <c r="A188" s="38"/>
      <c r="B188" s="39"/>
      <c r="C188" s="218" t="s">
        <v>281</v>
      </c>
      <c r="D188" s="218" t="s">
        <v>159</v>
      </c>
      <c r="E188" s="219" t="s">
        <v>293</v>
      </c>
      <c r="F188" s="220" t="s">
        <v>294</v>
      </c>
      <c r="G188" s="221" t="s">
        <v>219</v>
      </c>
      <c r="H188" s="222">
        <v>1</v>
      </c>
      <c r="I188" s="223"/>
      <c r="J188" s="224">
        <f>ROUND(I188*H188,2)</f>
        <v>0</v>
      </c>
      <c r="K188" s="220" t="s">
        <v>177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0.00036000000000000002</v>
      </c>
      <c r="R188" s="227">
        <f>Q188*H188</f>
        <v>0.00036000000000000002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220</v>
      </c>
      <c r="AT188" s="229" t="s">
        <v>159</v>
      </c>
      <c r="AU188" s="229" t="s">
        <v>165</v>
      </c>
      <c r="AY188" s="17" t="s">
        <v>156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165</v>
      </c>
      <c r="BK188" s="230">
        <f>ROUND(I188*H188,2)</f>
        <v>0</v>
      </c>
      <c r="BL188" s="17" t="s">
        <v>220</v>
      </c>
      <c r="BM188" s="229" t="s">
        <v>893</v>
      </c>
    </row>
    <row r="189" s="2" customFormat="1">
      <c r="A189" s="38"/>
      <c r="B189" s="39"/>
      <c r="C189" s="40"/>
      <c r="D189" s="231" t="s">
        <v>167</v>
      </c>
      <c r="E189" s="40"/>
      <c r="F189" s="232" t="s">
        <v>296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167</v>
      </c>
      <c r="AU189" s="17" t="s">
        <v>165</v>
      </c>
    </row>
    <row r="190" s="12" customFormat="1" ht="22.8" customHeight="1">
      <c r="A190" s="12"/>
      <c r="B190" s="202"/>
      <c r="C190" s="203"/>
      <c r="D190" s="204" t="s">
        <v>76</v>
      </c>
      <c r="E190" s="216" t="s">
        <v>297</v>
      </c>
      <c r="F190" s="216" t="s">
        <v>298</v>
      </c>
      <c r="G190" s="203"/>
      <c r="H190" s="203"/>
      <c r="I190" s="206"/>
      <c r="J190" s="217">
        <f>BK190</f>
        <v>0</v>
      </c>
      <c r="K190" s="203"/>
      <c r="L190" s="208"/>
      <c r="M190" s="209"/>
      <c r="N190" s="210"/>
      <c r="O190" s="210"/>
      <c r="P190" s="211">
        <f>SUM(P191:P218)</f>
        <v>0</v>
      </c>
      <c r="Q190" s="210"/>
      <c r="R190" s="211">
        <f>SUM(R191:R218)</f>
        <v>0.0065300000000000002</v>
      </c>
      <c r="S190" s="210"/>
      <c r="T190" s="212">
        <f>SUM(T191:T218)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165</v>
      </c>
      <c r="AT190" s="214" t="s">
        <v>76</v>
      </c>
      <c r="AU190" s="214" t="s">
        <v>85</v>
      </c>
      <c r="AY190" s="213" t="s">
        <v>156</v>
      </c>
      <c r="BK190" s="215">
        <f>SUM(BK191:BK218)</f>
        <v>0</v>
      </c>
    </row>
    <row r="191" s="2" customFormat="1" ht="24.15" customHeight="1">
      <c r="A191" s="38"/>
      <c r="B191" s="39"/>
      <c r="C191" s="218" t="s">
        <v>7</v>
      </c>
      <c r="D191" s="218" t="s">
        <v>159</v>
      </c>
      <c r="E191" s="219" t="s">
        <v>300</v>
      </c>
      <c r="F191" s="220" t="s">
        <v>301</v>
      </c>
      <c r="G191" s="221" t="s">
        <v>176</v>
      </c>
      <c r="H191" s="222">
        <v>20</v>
      </c>
      <c r="I191" s="223"/>
      <c r="J191" s="224">
        <f>ROUND(I191*H191,2)</f>
        <v>0</v>
      </c>
      <c r="K191" s="220" t="s">
        <v>177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220</v>
      </c>
      <c r="AT191" s="229" t="s">
        <v>159</v>
      </c>
      <c r="AU191" s="229" t="s">
        <v>165</v>
      </c>
      <c r="AY191" s="17" t="s">
        <v>156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165</v>
      </c>
      <c r="BK191" s="230">
        <f>ROUND(I191*H191,2)</f>
        <v>0</v>
      </c>
      <c r="BL191" s="17" t="s">
        <v>220</v>
      </c>
      <c r="BM191" s="229" t="s">
        <v>894</v>
      </c>
    </row>
    <row r="192" s="2" customFormat="1">
      <c r="A192" s="38"/>
      <c r="B192" s="39"/>
      <c r="C192" s="40"/>
      <c r="D192" s="231" t="s">
        <v>167</v>
      </c>
      <c r="E192" s="40"/>
      <c r="F192" s="232" t="s">
        <v>303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167</v>
      </c>
      <c r="AU192" s="17" t="s">
        <v>165</v>
      </c>
    </row>
    <row r="193" s="2" customFormat="1" ht="16.5" customHeight="1">
      <c r="A193" s="38"/>
      <c r="B193" s="39"/>
      <c r="C193" s="258" t="s">
        <v>292</v>
      </c>
      <c r="D193" s="258" t="s">
        <v>223</v>
      </c>
      <c r="E193" s="259" t="s">
        <v>305</v>
      </c>
      <c r="F193" s="260" t="s">
        <v>306</v>
      </c>
      <c r="G193" s="261" t="s">
        <v>176</v>
      </c>
      <c r="H193" s="262">
        <v>21</v>
      </c>
      <c r="I193" s="263"/>
      <c r="J193" s="264">
        <f>ROUND(I193*H193,2)</f>
        <v>0</v>
      </c>
      <c r="K193" s="260" t="s">
        <v>177</v>
      </c>
      <c r="L193" s="265"/>
      <c r="M193" s="266" t="s">
        <v>1</v>
      </c>
      <c r="N193" s="267" t="s">
        <v>43</v>
      </c>
      <c r="O193" s="91"/>
      <c r="P193" s="227">
        <f>O193*H193</f>
        <v>0</v>
      </c>
      <c r="Q193" s="227">
        <v>0.00012999999999999999</v>
      </c>
      <c r="R193" s="227">
        <f>Q193*H193</f>
        <v>0.0027299999999999998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226</v>
      </c>
      <c r="AT193" s="229" t="s">
        <v>223</v>
      </c>
      <c r="AU193" s="229" t="s">
        <v>165</v>
      </c>
      <c r="AY193" s="17" t="s">
        <v>156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165</v>
      </c>
      <c r="BK193" s="230">
        <f>ROUND(I193*H193,2)</f>
        <v>0</v>
      </c>
      <c r="BL193" s="17" t="s">
        <v>220</v>
      </c>
      <c r="BM193" s="229" t="s">
        <v>895</v>
      </c>
    </row>
    <row r="194" s="2" customFormat="1">
      <c r="A194" s="38"/>
      <c r="B194" s="39"/>
      <c r="C194" s="40"/>
      <c r="D194" s="231" t="s">
        <v>167</v>
      </c>
      <c r="E194" s="40"/>
      <c r="F194" s="232" t="s">
        <v>306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167</v>
      </c>
      <c r="AU194" s="17" t="s">
        <v>165</v>
      </c>
    </row>
    <row r="195" s="14" customFormat="1">
      <c r="A195" s="14"/>
      <c r="B195" s="247"/>
      <c r="C195" s="248"/>
      <c r="D195" s="231" t="s">
        <v>170</v>
      </c>
      <c r="E195" s="248"/>
      <c r="F195" s="250" t="s">
        <v>582</v>
      </c>
      <c r="G195" s="248"/>
      <c r="H195" s="251">
        <v>21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170</v>
      </c>
      <c r="AU195" s="257" t="s">
        <v>165</v>
      </c>
      <c r="AV195" s="14" t="s">
        <v>165</v>
      </c>
      <c r="AW195" s="14" t="s">
        <v>4</v>
      </c>
      <c r="AX195" s="14" t="s">
        <v>85</v>
      </c>
      <c r="AY195" s="257" t="s">
        <v>156</v>
      </c>
    </row>
    <row r="196" s="2" customFormat="1" ht="24.15" customHeight="1">
      <c r="A196" s="38"/>
      <c r="B196" s="39"/>
      <c r="C196" s="218" t="s">
        <v>299</v>
      </c>
      <c r="D196" s="218" t="s">
        <v>159</v>
      </c>
      <c r="E196" s="219" t="s">
        <v>310</v>
      </c>
      <c r="F196" s="220" t="s">
        <v>311</v>
      </c>
      <c r="G196" s="221" t="s">
        <v>219</v>
      </c>
      <c r="H196" s="222">
        <v>1</v>
      </c>
      <c r="I196" s="223"/>
      <c r="J196" s="224">
        <f>ROUND(I196*H196,2)</f>
        <v>0</v>
      </c>
      <c r="K196" s="220" t="s">
        <v>177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220</v>
      </c>
      <c r="AT196" s="229" t="s">
        <v>159</v>
      </c>
      <c r="AU196" s="229" t="s">
        <v>165</v>
      </c>
      <c r="AY196" s="17" t="s">
        <v>156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165</v>
      </c>
      <c r="BK196" s="230">
        <f>ROUND(I196*H196,2)</f>
        <v>0</v>
      </c>
      <c r="BL196" s="17" t="s">
        <v>220</v>
      </c>
      <c r="BM196" s="229" t="s">
        <v>896</v>
      </c>
    </row>
    <row r="197" s="2" customFormat="1">
      <c r="A197" s="38"/>
      <c r="B197" s="39"/>
      <c r="C197" s="40"/>
      <c r="D197" s="231" t="s">
        <v>167</v>
      </c>
      <c r="E197" s="40"/>
      <c r="F197" s="232" t="s">
        <v>313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167</v>
      </c>
      <c r="AU197" s="17" t="s">
        <v>165</v>
      </c>
    </row>
    <row r="198" s="2" customFormat="1" ht="16.5" customHeight="1">
      <c r="A198" s="38"/>
      <c r="B198" s="39"/>
      <c r="C198" s="258" t="s">
        <v>304</v>
      </c>
      <c r="D198" s="258" t="s">
        <v>223</v>
      </c>
      <c r="E198" s="259" t="s">
        <v>315</v>
      </c>
      <c r="F198" s="260" t="s">
        <v>489</v>
      </c>
      <c r="G198" s="261" t="s">
        <v>219</v>
      </c>
      <c r="H198" s="262">
        <v>1</v>
      </c>
      <c r="I198" s="263"/>
      <c r="J198" s="264">
        <f>ROUND(I198*H198,2)</f>
        <v>0</v>
      </c>
      <c r="K198" s="260" t="s">
        <v>317</v>
      </c>
      <c r="L198" s="265"/>
      <c r="M198" s="266" t="s">
        <v>1</v>
      </c>
      <c r="N198" s="267" t="s">
        <v>43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226</v>
      </c>
      <c r="AT198" s="229" t="s">
        <v>223</v>
      </c>
      <c r="AU198" s="229" t="s">
        <v>165</v>
      </c>
      <c r="AY198" s="17" t="s">
        <v>156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165</v>
      </c>
      <c r="BK198" s="230">
        <f>ROUND(I198*H198,2)</f>
        <v>0</v>
      </c>
      <c r="BL198" s="17" t="s">
        <v>220</v>
      </c>
      <c r="BM198" s="229" t="s">
        <v>897</v>
      </c>
    </row>
    <row r="199" s="2" customFormat="1">
      <c r="A199" s="38"/>
      <c r="B199" s="39"/>
      <c r="C199" s="40"/>
      <c r="D199" s="231" t="s">
        <v>167</v>
      </c>
      <c r="E199" s="40"/>
      <c r="F199" s="232" t="s">
        <v>489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167</v>
      </c>
      <c r="AU199" s="17" t="s">
        <v>165</v>
      </c>
    </row>
    <row r="200" s="2" customFormat="1">
      <c r="A200" s="38"/>
      <c r="B200" s="39"/>
      <c r="C200" s="40"/>
      <c r="D200" s="231" t="s">
        <v>168</v>
      </c>
      <c r="E200" s="40"/>
      <c r="F200" s="236" t="s">
        <v>319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168</v>
      </c>
      <c r="AU200" s="17" t="s">
        <v>165</v>
      </c>
    </row>
    <row r="201" s="2" customFormat="1" ht="33" customHeight="1">
      <c r="A201" s="38"/>
      <c r="B201" s="39"/>
      <c r="C201" s="218" t="s">
        <v>309</v>
      </c>
      <c r="D201" s="218" t="s">
        <v>159</v>
      </c>
      <c r="E201" s="219" t="s">
        <v>321</v>
      </c>
      <c r="F201" s="220" t="s">
        <v>322</v>
      </c>
      <c r="G201" s="221" t="s">
        <v>176</v>
      </c>
      <c r="H201" s="222">
        <v>20</v>
      </c>
      <c r="I201" s="223"/>
      <c r="J201" s="224">
        <f>ROUND(I201*H201,2)</f>
        <v>0</v>
      </c>
      <c r="K201" s="220" t="s">
        <v>177</v>
      </c>
      <c r="L201" s="44"/>
      <c r="M201" s="225" t="s">
        <v>1</v>
      </c>
      <c r="N201" s="226" t="s">
        <v>43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220</v>
      </c>
      <c r="AT201" s="229" t="s">
        <v>159</v>
      </c>
      <c r="AU201" s="229" t="s">
        <v>165</v>
      </c>
      <c r="AY201" s="17" t="s">
        <v>156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165</v>
      </c>
      <c r="BK201" s="230">
        <f>ROUND(I201*H201,2)</f>
        <v>0</v>
      </c>
      <c r="BL201" s="17" t="s">
        <v>220</v>
      </c>
      <c r="BM201" s="229" t="s">
        <v>898</v>
      </c>
    </row>
    <row r="202" s="2" customFormat="1">
      <c r="A202" s="38"/>
      <c r="B202" s="39"/>
      <c r="C202" s="40"/>
      <c r="D202" s="231" t="s">
        <v>167</v>
      </c>
      <c r="E202" s="40"/>
      <c r="F202" s="232" t="s">
        <v>324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167</v>
      </c>
      <c r="AU202" s="17" t="s">
        <v>165</v>
      </c>
    </row>
    <row r="203" s="13" customFormat="1">
      <c r="A203" s="13"/>
      <c r="B203" s="237"/>
      <c r="C203" s="238"/>
      <c r="D203" s="231" t="s">
        <v>170</v>
      </c>
      <c r="E203" s="239" t="s">
        <v>1</v>
      </c>
      <c r="F203" s="240" t="s">
        <v>325</v>
      </c>
      <c r="G203" s="238"/>
      <c r="H203" s="239" t="s">
        <v>1</v>
      </c>
      <c r="I203" s="241"/>
      <c r="J203" s="238"/>
      <c r="K203" s="238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170</v>
      </c>
      <c r="AU203" s="246" t="s">
        <v>165</v>
      </c>
      <c r="AV203" s="13" t="s">
        <v>85</v>
      </c>
      <c r="AW203" s="13" t="s">
        <v>33</v>
      </c>
      <c r="AX203" s="13" t="s">
        <v>77</v>
      </c>
      <c r="AY203" s="246" t="s">
        <v>156</v>
      </c>
    </row>
    <row r="204" s="14" customFormat="1">
      <c r="A204" s="14"/>
      <c r="B204" s="247"/>
      <c r="C204" s="248"/>
      <c r="D204" s="231" t="s">
        <v>170</v>
      </c>
      <c r="E204" s="249" t="s">
        <v>1</v>
      </c>
      <c r="F204" s="250" t="s">
        <v>281</v>
      </c>
      <c r="G204" s="248"/>
      <c r="H204" s="251">
        <v>20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7" t="s">
        <v>170</v>
      </c>
      <c r="AU204" s="257" t="s">
        <v>165</v>
      </c>
      <c r="AV204" s="14" t="s">
        <v>165</v>
      </c>
      <c r="AW204" s="14" t="s">
        <v>33</v>
      </c>
      <c r="AX204" s="14" t="s">
        <v>85</v>
      </c>
      <c r="AY204" s="257" t="s">
        <v>156</v>
      </c>
    </row>
    <row r="205" s="2" customFormat="1" ht="24.15" customHeight="1">
      <c r="A205" s="38"/>
      <c r="B205" s="39"/>
      <c r="C205" s="258" t="s">
        <v>314</v>
      </c>
      <c r="D205" s="258" t="s">
        <v>223</v>
      </c>
      <c r="E205" s="259" t="s">
        <v>328</v>
      </c>
      <c r="F205" s="260" t="s">
        <v>329</v>
      </c>
      <c r="G205" s="261" t="s">
        <v>176</v>
      </c>
      <c r="H205" s="262">
        <v>20</v>
      </c>
      <c r="I205" s="263"/>
      <c r="J205" s="264">
        <f>ROUND(I205*H205,2)</f>
        <v>0</v>
      </c>
      <c r="K205" s="260" t="s">
        <v>177</v>
      </c>
      <c r="L205" s="265"/>
      <c r="M205" s="266" t="s">
        <v>1</v>
      </c>
      <c r="N205" s="267" t="s">
        <v>43</v>
      </c>
      <c r="O205" s="91"/>
      <c r="P205" s="227">
        <f>O205*H205</f>
        <v>0</v>
      </c>
      <c r="Q205" s="227">
        <v>0.00017000000000000001</v>
      </c>
      <c r="R205" s="227">
        <f>Q205*H205</f>
        <v>0.0034000000000000002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226</v>
      </c>
      <c r="AT205" s="229" t="s">
        <v>223</v>
      </c>
      <c r="AU205" s="229" t="s">
        <v>165</v>
      </c>
      <c r="AY205" s="17" t="s">
        <v>156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165</v>
      </c>
      <c r="BK205" s="230">
        <f>ROUND(I205*H205,2)</f>
        <v>0</v>
      </c>
      <c r="BL205" s="17" t="s">
        <v>220</v>
      </c>
      <c r="BM205" s="229" t="s">
        <v>899</v>
      </c>
    </row>
    <row r="206" s="2" customFormat="1">
      <c r="A206" s="38"/>
      <c r="B206" s="39"/>
      <c r="C206" s="40"/>
      <c r="D206" s="231" t="s">
        <v>167</v>
      </c>
      <c r="E206" s="40"/>
      <c r="F206" s="232" t="s">
        <v>329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167</v>
      </c>
      <c r="AU206" s="17" t="s">
        <v>165</v>
      </c>
    </row>
    <row r="207" s="14" customFormat="1">
      <c r="A207" s="14"/>
      <c r="B207" s="247"/>
      <c r="C207" s="248"/>
      <c r="D207" s="231" t="s">
        <v>170</v>
      </c>
      <c r="E207" s="249" t="s">
        <v>1</v>
      </c>
      <c r="F207" s="250" t="s">
        <v>281</v>
      </c>
      <c r="G207" s="248"/>
      <c r="H207" s="251">
        <v>20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7" t="s">
        <v>170</v>
      </c>
      <c r="AU207" s="257" t="s">
        <v>165</v>
      </c>
      <c r="AV207" s="14" t="s">
        <v>165</v>
      </c>
      <c r="AW207" s="14" t="s">
        <v>33</v>
      </c>
      <c r="AX207" s="14" t="s">
        <v>85</v>
      </c>
      <c r="AY207" s="257" t="s">
        <v>156</v>
      </c>
    </row>
    <row r="208" s="2" customFormat="1" ht="21.75" customHeight="1">
      <c r="A208" s="38"/>
      <c r="B208" s="39"/>
      <c r="C208" s="218" t="s">
        <v>320</v>
      </c>
      <c r="D208" s="218" t="s">
        <v>159</v>
      </c>
      <c r="E208" s="219" t="s">
        <v>332</v>
      </c>
      <c r="F208" s="220" t="s">
        <v>333</v>
      </c>
      <c r="G208" s="221" t="s">
        <v>219</v>
      </c>
      <c r="H208" s="222">
        <v>1</v>
      </c>
      <c r="I208" s="223"/>
      <c r="J208" s="224">
        <f>ROUND(I208*H208,2)</f>
        <v>0</v>
      </c>
      <c r="K208" s="220" t="s">
        <v>177</v>
      </c>
      <c r="L208" s="44"/>
      <c r="M208" s="225" t="s">
        <v>1</v>
      </c>
      <c r="N208" s="226" t="s">
        <v>43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220</v>
      </c>
      <c r="AT208" s="229" t="s">
        <v>159</v>
      </c>
      <c r="AU208" s="229" t="s">
        <v>165</v>
      </c>
      <c r="AY208" s="17" t="s">
        <v>156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165</v>
      </c>
      <c r="BK208" s="230">
        <f>ROUND(I208*H208,2)</f>
        <v>0</v>
      </c>
      <c r="BL208" s="17" t="s">
        <v>220</v>
      </c>
      <c r="BM208" s="229" t="s">
        <v>900</v>
      </c>
    </row>
    <row r="209" s="2" customFormat="1">
      <c r="A209" s="38"/>
      <c r="B209" s="39"/>
      <c r="C209" s="40"/>
      <c r="D209" s="231" t="s">
        <v>167</v>
      </c>
      <c r="E209" s="40"/>
      <c r="F209" s="232" t="s">
        <v>335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167</v>
      </c>
      <c r="AU209" s="17" t="s">
        <v>165</v>
      </c>
    </row>
    <row r="210" s="2" customFormat="1" ht="16.5" customHeight="1">
      <c r="A210" s="38"/>
      <c r="B210" s="39"/>
      <c r="C210" s="258" t="s">
        <v>327</v>
      </c>
      <c r="D210" s="258" t="s">
        <v>223</v>
      </c>
      <c r="E210" s="259" t="s">
        <v>337</v>
      </c>
      <c r="F210" s="260" t="s">
        <v>338</v>
      </c>
      <c r="G210" s="261" t="s">
        <v>219</v>
      </c>
      <c r="H210" s="262">
        <v>1</v>
      </c>
      <c r="I210" s="263"/>
      <c r="J210" s="264">
        <f>ROUND(I210*H210,2)</f>
        <v>0</v>
      </c>
      <c r="K210" s="260" t="s">
        <v>177</v>
      </c>
      <c r="L210" s="265"/>
      <c r="M210" s="266" t="s">
        <v>1</v>
      </c>
      <c r="N210" s="267" t="s">
        <v>43</v>
      </c>
      <c r="O210" s="91"/>
      <c r="P210" s="227">
        <f>O210*H210</f>
        <v>0</v>
      </c>
      <c r="Q210" s="227">
        <v>0.00040000000000000002</v>
      </c>
      <c r="R210" s="227">
        <f>Q210*H210</f>
        <v>0.00040000000000000002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226</v>
      </c>
      <c r="AT210" s="229" t="s">
        <v>223</v>
      </c>
      <c r="AU210" s="229" t="s">
        <v>165</v>
      </c>
      <c r="AY210" s="17" t="s">
        <v>156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165</v>
      </c>
      <c r="BK210" s="230">
        <f>ROUND(I210*H210,2)</f>
        <v>0</v>
      </c>
      <c r="BL210" s="17" t="s">
        <v>220</v>
      </c>
      <c r="BM210" s="229" t="s">
        <v>901</v>
      </c>
    </row>
    <row r="211" s="2" customFormat="1">
      <c r="A211" s="38"/>
      <c r="B211" s="39"/>
      <c r="C211" s="40"/>
      <c r="D211" s="231" t="s">
        <v>167</v>
      </c>
      <c r="E211" s="40"/>
      <c r="F211" s="232" t="s">
        <v>338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167</v>
      </c>
      <c r="AU211" s="17" t="s">
        <v>165</v>
      </c>
    </row>
    <row r="212" s="2" customFormat="1" ht="24.15" customHeight="1">
      <c r="A212" s="38"/>
      <c r="B212" s="39"/>
      <c r="C212" s="218" t="s">
        <v>331</v>
      </c>
      <c r="D212" s="218" t="s">
        <v>159</v>
      </c>
      <c r="E212" s="219" t="s">
        <v>341</v>
      </c>
      <c r="F212" s="220" t="s">
        <v>342</v>
      </c>
      <c r="G212" s="221" t="s">
        <v>219</v>
      </c>
      <c r="H212" s="222">
        <v>1</v>
      </c>
      <c r="I212" s="223"/>
      <c r="J212" s="224">
        <f>ROUND(I212*H212,2)</f>
        <v>0</v>
      </c>
      <c r="K212" s="220" t="s">
        <v>177</v>
      </c>
      <c r="L212" s="44"/>
      <c r="M212" s="225" t="s">
        <v>1</v>
      </c>
      <c r="N212" s="226" t="s">
        <v>43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220</v>
      </c>
      <c r="AT212" s="229" t="s">
        <v>159</v>
      </c>
      <c r="AU212" s="229" t="s">
        <v>165</v>
      </c>
      <c r="AY212" s="17" t="s">
        <v>156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165</v>
      </c>
      <c r="BK212" s="230">
        <f>ROUND(I212*H212,2)</f>
        <v>0</v>
      </c>
      <c r="BL212" s="17" t="s">
        <v>220</v>
      </c>
      <c r="BM212" s="229" t="s">
        <v>902</v>
      </c>
    </row>
    <row r="213" s="2" customFormat="1">
      <c r="A213" s="38"/>
      <c r="B213" s="39"/>
      <c r="C213" s="40"/>
      <c r="D213" s="231" t="s">
        <v>167</v>
      </c>
      <c r="E213" s="40"/>
      <c r="F213" s="232" t="s">
        <v>344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167</v>
      </c>
      <c r="AU213" s="17" t="s">
        <v>165</v>
      </c>
    </row>
    <row r="214" s="13" customFormat="1">
      <c r="A214" s="13"/>
      <c r="B214" s="237"/>
      <c r="C214" s="238"/>
      <c r="D214" s="231" t="s">
        <v>170</v>
      </c>
      <c r="E214" s="239" t="s">
        <v>1</v>
      </c>
      <c r="F214" s="240" t="s">
        <v>345</v>
      </c>
      <c r="G214" s="238"/>
      <c r="H214" s="239" t="s">
        <v>1</v>
      </c>
      <c r="I214" s="241"/>
      <c r="J214" s="238"/>
      <c r="K214" s="238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170</v>
      </c>
      <c r="AU214" s="246" t="s">
        <v>165</v>
      </c>
      <c r="AV214" s="13" t="s">
        <v>85</v>
      </c>
      <c r="AW214" s="13" t="s">
        <v>33</v>
      </c>
      <c r="AX214" s="13" t="s">
        <v>77</v>
      </c>
      <c r="AY214" s="246" t="s">
        <v>156</v>
      </c>
    </row>
    <row r="215" s="13" customFormat="1">
      <c r="A215" s="13"/>
      <c r="B215" s="237"/>
      <c r="C215" s="238"/>
      <c r="D215" s="231" t="s">
        <v>170</v>
      </c>
      <c r="E215" s="239" t="s">
        <v>1</v>
      </c>
      <c r="F215" s="240" t="s">
        <v>346</v>
      </c>
      <c r="G215" s="238"/>
      <c r="H215" s="239" t="s">
        <v>1</v>
      </c>
      <c r="I215" s="241"/>
      <c r="J215" s="238"/>
      <c r="K215" s="238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170</v>
      </c>
      <c r="AU215" s="246" t="s">
        <v>165</v>
      </c>
      <c r="AV215" s="13" t="s">
        <v>85</v>
      </c>
      <c r="AW215" s="13" t="s">
        <v>33</v>
      </c>
      <c r="AX215" s="13" t="s">
        <v>77</v>
      </c>
      <c r="AY215" s="246" t="s">
        <v>156</v>
      </c>
    </row>
    <row r="216" s="14" customFormat="1">
      <c r="A216" s="14"/>
      <c r="B216" s="247"/>
      <c r="C216" s="248"/>
      <c r="D216" s="231" t="s">
        <v>170</v>
      </c>
      <c r="E216" s="249" t="s">
        <v>1</v>
      </c>
      <c r="F216" s="250" t="s">
        <v>85</v>
      </c>
      <c r="G216" s="248"/>
      <c r="H216" s="251">
        <v>1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170</v>
      </c>
      <c r="AU216" s="257" t="s">
        <v>165</v>
      </c>
      <c r="AV216" s="14" t="s">
        <v>165</v>
      </c>
      <c r="AW216" s="14" t="s">
        <v>33</v>
      </c>
      <c r="AX216" s="14" t="s">
        <v>85</v>
      </c>
      <c r="AY216" s="257" t="s">
        <v>156</v>
      </c>
    </row>
    <row r="217" s="2" customFormat="1" ht="24.15" customHeight="1">
      <c r="A217" s="38"/>
      <c r="B217" s="39"/>
      <c r="C217" s="218" t="s">
        <v>336</v>
      </c>
      <c r="D217" s="218" t="s">
        <v>159</v>
      </c>
      <c r="E217" s="219" t="s">
        <v>347</v>
      </c>
      <c r="F217" s="220" t="s">
        <v>348</v>
      </c>
      <c r="G217" s="221" t="s">
        <v>255</v>
      </c>
      <c r="H217" s="268"/>
      <c r="I217" s="223"/>
      <c r="J217" s="224">
        <f>ROUND(I217*H217,2)</f>
        <v>0</v>
      </c>
      <c r="K217" s="220" t="s">
        <v>177</v>
      </c>
      <c r="L217" s="44"/>
      <c r="M217" s="225" t="s">
        <v>1</v>
      </c>
      <c r="N217" s="226" t="s">
        <v>43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220</v>
      </c>
      <c r="AT217" s="229" t="s">
        <v>159</v>
      </c>
      <c r="AU217" s="229" t="s">
        <v>165</v>
      </c>
      <c r="AY217" s="17" t="s">
        <v>156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165</v>
      </c>
      <c r="BK217" s="230">
        <f>ROUND(I217*H217,2)</f>
        <v>0</v>
      </c>
      <c r="BL217" s="17" t="s">
        <v>220</v>
      </c>
      <c r="BM217" s="229" t="s">
        <v>903</v>
      </c>
    </row>
    <row r="218" s="2" customFormat="1">
      <c r="A218" s="38"/>
      <c r="B218" s="39"/>
      <c r="C218" s="40"/>
      <c r="D218" s="231" t="s">
        <v>167</v>
      </c>
      <c r="E218" s="40"/>
      <c r="F218" s="232" t="s">
        <v>350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167</v>
      </c>
      <c r="AU218" s="17" t="s">
        <v>165</v>
      </c>
    </row>
    <row r="219" s="12" customFormat="1" ht="25.92" customHeight="1">
      <c r="A219" s="12"/>
      <c r="B219" s="202"/>
      <c r="C219" s="203"/>
      <c r="D219" s="204" t="s">
        <v>76</v>
      </c>
      <c r="E219" s="205" t="s">
        <v>351</v>
      </c>
      <c r="F219" s="205" t="s">
        <v>352</v>
      </c>
      <c r="G219" s="203"/>
      <c r="H219" s="203"/>
      <c r="I219" s="206"/>
      <c r="J219" s="207">
        <f>BK219</f>
        <v>0</v>
      </c>
      <c r="K219" s="203"/>
      <c r="L219" s="208"/>
      <c r="M219" s="209"/>
      <c r="N219" s="210"/>
      <c r="O219" s="210"/>
      <c r="P219" s="211">
        <f>SUM(P220:P270)</f>
        <v>0</v>
      </c>
      <c r="Q219" s="210"/>
      <c r="R219" s="211">
        <f>SUM(R220:R270)</f>
        <v>0.0096900000000000007</v>
      </c>
      <c r="S219" s="210"/>
      <c r="T219" s="212">
        <f>SUM(T220:T270)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3" t="s">
        <v>164</v>
      </c>
      <c r="AT219" s="214" t="s">
        <v>76</v>
      </c>
      <c r="AU219" s="214" t="s">
        <v>77</v>
      </c>
      <c r="AY219" s="213" t="s">
        <v>156</v>
      </c>
      <c r="BK219" s="215">
        <f>SUM(BK220:BK270)</f>
        <v>0</v>
      </c>
    </row>
    <row r="220" s="2" customFormat="1" ht="16.5" customHeight="1">
      <c r="A220" s="38"/>
      <c r="B220" s="39"/>
      <c r="C220" s="218" t="s">
        <v>340</v>
      </c>
      <c r="D220" s="218" t="s">
        <v>159</v>
      </c>
      <c r="E220" s="219" t="s">
        <v>354</v>
      </c>
      <c r="F220" s="220" t="s">
        <v>355</v>
      </c>
      <c r="G220" s="221" t="s">
        <v>356</v>
      </c>
      <c r="H220" s="222">
        <v>24</v>
      </c>
      <c r="I220" s="223"/>
      <c r="J220" s="224">
        <f>ROUND(I220*H220,2)</f>
        <v>0</v>
      </c>
      <c r="K220" s="220" t="s">
        <v>163</v>
      </c>
      <c r="L220" s="44"/>
      <c r="M220" s="225" t="s">
        <v>1</v>
      </c>
      <c r="N220" s="226" t="s">
        <v>43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358</v>
      </c>
      <c r="AT220" s="229" t="s">
        <v>159</v>
      </c>
      <c r="AU220" s="229" t="s">
        <v>85</v>
      </c>
      <c r="AY220" s="17" t="s">
        <v>156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165</v>
      </c>
      <c r="BK220" s="230">
        <f>ROUND(I220*H220,2)</f>
        <v>0</v>
      </c>
      <c r="BL220" s="17" t="s">
        <v>358</v>
      </c>
      <c r="BM220" s="229" t="s">
        <v>904</v>
      </c>
    </row>
    <row r="221" s="2" customFormat="1">
      <c r="A221" s="38"/>
      <c r="B221" s="39"/>
      <c r="C221" s="40"/>
      <c r="D221" s="231" t="s">
        <v>167</v>
      </c>
      <c r="E221" s="40"/>
      <c r="F221" s="232" t="s">
        <v>360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167</v>
      </c>
      <c r="AU221" s="17" t="s">
        <v>85</v>
      </c>
    </row>
    <row r="222" s="2" customFormat="1">
      <c r="A222" s="38"/>
      <c r="B222" s="39"/>
      <c r="C222" s="40"/>
      <c r="D222" s="231" t="s">
        <v>168</v>
      </c>
      <c r="E222" s="40"/>
      <c r="F222" s="236" t="s">
        <v>361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168</v>
      </c>
      <c r="AU222" s="17" t="s">
        <v>85</v>
      </c>
    </row>
    <row r="223" s="13" customFormat="1">
      <c r="A223" s="13"/>
      <c r="B223" s="237"/>
      <c r="C223" s="238"/>
      <c r="D223" s="231" t="s">
        <v>170</v>
      </c>
      <c r="E223" s="239" t="s">
        <v>1</v>
      </c>
      <c r="F223" s="240" t="s">
        <v>362</v>
      </c>
      <c r="G223" s="238"/>
      <c r="H223" s="239" t="s">
        <v>1</v>
      </c>
      <c r="I223" s="241"/>
      <c r="J223" s="238"/>
      <c r="K223" s="238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170</v>
      </c>
      <c r="AU223" s="246" t="s">
        <v>85</v>
      </c>
      <c r="AV223" s="13" t="s">
        <v>85</v>
      </c>
      <c r="AW223" s="13" t="s">
        <v>33</v>
      </c>
      <c r="AX223" s="13" t="s">
        <v>77</v>
      </c>
      <c r="AY223" s="246" t="s">
        <v>156</v>
      </c>
    </row>
    <row r="224" s="14" customFormat="1">
      <c r="A224" s="14"/>
      <c r="B224" s="247"/>
      <c r="C224" s="248"/>
      <c r="D224" s="231" t="s">
        <v>170</v>
      </c>
      <c r="E224" s="249" t="s">
        <v>1</v>
      </c>
      <c r="F224" s="250" t="s">
        <v>304</v>
      </c>
      <c r="G224" s="248"/>
      <c r="H224" s="251">
        <v>24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7" t="s">
        <v>170</v>
      </c>
      <c r="AU224" s="257" t="s">
        <v>85</v>
      </c>
      <c r="AV224" s="14" t="s">
        <v>165</v>
      </c>
      <c r="AW224" s="14" t="s">
        <v>33</v>
      </c>
      <c r="AX224" s="14" t="s">
        <v>85</v>
      </c>
      <c r="AY224" s="257" t="s">
        <v>156</v>
      </c>
    </row>
    <row r="225" s="2" customFormat="1" ht="16.5" customHeight="1">
      <c r="A225" s="38"/>
      <c r="B225" s="39"/>
      <c r="C225" s="218" t="s">
        <v>226</v>
      </c>
      <c r="D225" s="218" t="s">
        <v>159</v>
      </c>
      <c r="E225" s="219" t="s">
        <v>364</v>
      </c>
      <c r="F225" s="220" t="s">
        <v>365</v>
      </c>
      <c r="G225" s="221" t="s">
        <v>356</v>
      </c>
      <c r="H225" s="222">
        <v>9</v>
      </c>
      <c r="I225" s="223"/>
      <c r="J225" s="224">
        <f>ROUND(I225*H225,2)</f>
        <v>0</v>
      </c>
      <c r="K225" s="220" t="s">
        <v>177</v>
      </c>
      <c r="L225" s="44"/>
      <c r="M225" s="225" t="s">
        <v>1</v>
      </c>
      <c r="N225" s="226" t="s">
        <v>43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358</v>
      </c>
      <c r="AT225" s="229" t="s">
        <v>159</v>
      </c>
      <c r="AU225" s="229" t="s">
        <v>85</v>
      </c>
      <c r="AY225" s="17" t="s">
        <v>156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165</v>
      </c>
      <c r="BK225" s="230">
        <f>ROUND(I225*H225,2)</f>
        <v>0</v>
      </c>
      <c r="BL225" s="17" t="s">
        <v>358</v>
      </c>
      <c r="BM225" s="229" t="s">
        <v>905</v>
      </c>
    </row>
    <row r="226" s="2" customFormat="1">
      <c r="A226" s="38"/>
      <c r="B226" s="39"/>
      <c r="C226" s="40"/>
      <c r="D226" s="231" t="s">
        <v>167</v>
      </c>
      <c r="E226" s="40"/>
      <c r="F226" s="232" t="s">
        <v>367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167</v>
      </c>
      <c r="AU226" s="17" t="s">
        <v>85</v>
      </c>
    </row>
    <row r="227" s="13" customFormat="1">
      <c r="A227" s="13"/>
      <c r="B227" s="237"/>
      <c r="C227" s="238"/>
      <c r="D227" s="231" t="s">
        <v>170</v>
      </c>
      <c r="E227" s="239" t="s">
        <v>1</v>
      </c>
      <c r="F227" s="240" t="s">
        <v>368</v>
      </c>
      <c r="G227" s="238"/>
      <c r="H227" s="239" t="s">
        <v>1</v>
      </c>
      <c r="I227" s="241"/>
      <c r="J227" s="238"/>
      <c r="K227" s="238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170</v>
      </c>
      <c r="AU227" s="246" t="s">
        <v>85</v>
      </c>
      <c r="AV227" s="13" t="s">
        <v>85</v>
      </c>
      <c r="AW227" s="13" t="s">
        <v>33</v>
      </c>
      <c r="AX227" s="13" t="s">
        <v>77</v>
      </c>
      <c r="AY227" s="246" t="s">
        <v>156</v>
      </c>
    </row>
    <row r="228" s="14" customFormat="1">
      <c r="A228" s="14"/>
      <c r="B228" s="247"/>
      <c r="C228" s="248"/>
      <c r="D228" s="231" t="s">
        <v>170</v>
      </c>
      <c r="E228" s="249" t="s">
        <v>1</v>
      </c>
      <c r="F228" s="250" t="s">
        <v>164</v>
      </c>
      <c r="G228" s="248"/>
      <c r="H228" s="251">
        <v>4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170</v>
      </c>
      <c r="AU228" s="257" t="s">
        <v>85</v>
      </c>
      <c r="AV228" s="14" t="s">
        <v>165</v>
      </c>
      <c r="AW228" s="14" t="s">
        <v>33</v>
      </c>
      <c r="AX228" s="14" t="s">
        <v>77</v>
      </c>
      <c r="AY228" s="257" t="s">
        <v>156</v>
      </c>
    </row>
    <row r="229" s="13" customFormat="1">
      <c r="A229" s="13"/>
      <c r="B229" s="237"/>
      <c r="C229" s="238"/>
      <c r="D229" s="231" t="s">
        <v>170</v>
      </c>
      <c r="E229" s="239" t="s">
        <v>1</v>
      </c>
      <c r="F229" s="240" t="s">
        <v>906</v>
      </c>
      <c r="G229" s="238"/>
      <c r="H229" s="239" t="s">
        <v>1</v>
      </c>
      <c r="I229" s="241"/>
      <c r="J229" s="238"/>
      <c r="K229" s="238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170</v>
      </c>
      <c r="AU229" s="246" t="s">
        <v>85</v>
      </c>
      <c r="AV229" s="13" t="s">
        <v>85</v>
      </c>
      <c r="AW229" s="13" t="s">
        <v>33</v>
      </c>
      <c r="AX229" s="13" t="s">
        <v>77</v>
      </c>
      <c r="AY229" s="246" t="s">
        <v>156</v>
      </c>
    </row>
    <row r="230" s="14" customFormat="1">
      <c r="A230" s="14"/>
      <c r="B230" s="247"/>
      <c r="C230" s="248"/>
      <c r="D230" s="231" t="s">
        <v>170</v>
      </c>
      <c r="E230" s="249" t="s">
        <v>1</v>
      </c>
      <c r="F230" s="250" t="s">
        <v>164</v>
      </c>
      <c r="G230" s="248"/>
      <c r="H230" s="251">
        <v>4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7" t="s">
        <v>170</v>
      </c>
      <c r="AU230" s="257" t="s">
        <v>85</v>
      </c>
      <c r="AV230" s="14" t="s">
        <v>165</v>
      </c>
      <c r="AW230" s="14" t="s">
        <v>33</v>
      </c>
      <c r="AX230" s="14" t="s">
        <v>77</v>
      </c>
      <c r="AY230" s="257" t="s">
        <v>156</v>
      </c>
    </row>
    <row r="231" s="13" customFormat="1">
      <c r="A231" s="13"/>
      <c r="B231" s="237"/>
      <c r="C231" s="238"/>
      <c r="D231" s="231" t="s">
        <v>170</v>
      </c>
      <c r="E231" s="239" t="s">
        <v>1</v>
      </c>
      <c r="F231" s="240" t="s">
        <v>500</v>
      </c>
      <c r="G231" s="238"/>
      <c r="H231" s="239" t="s">
        <v>1</v>
      </c>
      <c r="I231" s="241"/>
      <c r="J231" s="238"/>
      <c r="K231" s="238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170</v>
      </c>
      <c r="AU231" s="246" t="s">
        <v>85</v>
      </c>
      <c r="AV231" s="13" t="s">
        <v>85</v>
      </c>
      <c r="AW231" s="13" t="s">
        <v>33</v>
      </c>
      <c r="AX231" s="13" t="s">
        <v>77</v>
      </c>
      <c r="AY231" s="246" t="s">
        <v>156</v>
      </c>
    </row>
    <row r="232" s="14" customFormat="1">
      <c r="A232" s="14"/>
      <c r="B232" s="247"/>
      <c r="C232" s="248"/>
      <c r="D232" s="231" t="s">
        <v>170</v>
      </c>
      <c r="E232" s="249" t="s">
        <v>1</v>
      </c>
      <c r="F232" s="250" t="s">
        <v>85</v>
      </c>
      <c r="G232" s="248"/>
      <c r="H232" s="251">
        <v>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170</v>
      </c>
      <c r="AU232" s="257" t="s">
        <v>85</v>
      </c>
      <c r="AV232" s="14" t="s">
        <v>165</v>
      </c>
      <c r="AW232" s="14" t="s">
        <v>33</v>
      </c>
      <c r="AX232" s="14" t="s">
        <v>77</v>
      </c>
      <c r="AY232" s="257" t="s">
        <v>156</v>
      </c>
    </row>
    <row r="233" s="15" customFormat="1">
      <c r="A233" s="15"/>
      <c r="B233" s="269"/>
      <c r="C233" s="270"/>
      <c r="D233" s="231" t="s">
        <v>170</v>
      </c>
      <c r="E233" s="271" t="s">
        <v>1</v>
      </c>
      <c r="F233" s="272" t="s">
        <v>370</v>
      </c>
      <c r="G233" s="270"/>
      <c r="H233" s="273">
        <v>9</v>
      </c>
      <c r="I233" s="274"/>
      <c r="J233" s="270"/>
      <c r="K233" s="270"/>
      <c r="L233" s="275"/>
      <c r="M233" s="276"/>
      <c r="N233" s="277"/>
      <c r="O233" s="277"/>
      <c r="P233" s="277"/>
      <c r="Q233" s="277"/>
      <c r="R233" s="277"/>
      <c r="S233" s="277"/>
      <c r="T233" s="27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9" t="s">
        <v>170</v>
      </c>
      <c r="AU233" s="279" t="s">
        <v>85</v>
      </c>
      <c r="AV233" s="15" t="s">
        <v>164</v>
      </c>
      <c r="AW233" s="15" t="s">
        <v>33</v>
      </c>
      <c r="AX233" s="15" t="s">
        <v>85</v>
      </c>
      <c r="AY233" s="279" t="s">
        <v>156</v>
      </c>
    </row>
    <row r="234" s="2" customFormat="1" ht="21.75" customHeight="1">
      <c r="A234" s="38"/>
      <c r="B234" s="39"/>
      <c r="C234" s="258" t="s">
        <v>353</v>
      </c>
      <c r="D234" s="258" t="s">
        <v>223</v>
      </c>
      <c r="E234" s="259" t="s">
        <v>372</v>
      </c>
      <c r="F234" s="260" t="s">
        <v>373</v>
      </c>
      <c r="G234" s="261" t="s">
        <v>1</v>
      </c>
      <c r="H234" s="262">
        <v>1</v>
      </c>
      <c r="I234" s="263"/>
      <c r="J234" s="264">
        <f>ROUND(I234*H234,2)</f>
        <v>0</v>
      </c>
      <c r="K234" s="260" t="s">
        <v>163</v>
      </c>
      <c r="L234" s="265"/>
      <c r="M234" s="266" t="s">
        <v>1</v>
      </c>
      <c r="N234" s="267" t="s">
        <v>43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358</v>
      </c>
      <c r="AT234" s="229" t="s">
        <v>223</v>
      </c>
      <c r="AU234" s="229" t="s">
        <v>85</v>
      </c>
      <c r="AY234" s="17" t="s">
        <v>156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165</v>
      </c>
      <c r="BK234" s="230">
        <f>ROUND(I234*H234,2)</f>
        <v>0</v>
      </c>
      <c r="BL234" s="17" t="s">
        <v>358</v>
      </c>
      <c r="BM234" s="229" t="s">
        <v>907</v>
      </c>
    </row>
    <row r="235" s="2" customFormat="1">
      <c r="A235" s="38"/>
      <c r="B235" s="39"/>
      <c r="C235" s="40"/>
      <c r="D235" s="231" t="s">
        <v>167</v>
      </c>
      <c r="E235" s="40"/>
      <c r="F235" s="232" t="s">
        <v>373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167</v>
      </c>
      <c r="AU235" s="17" t="s">
        <v>85</v>
      </c>
    </row>
    <row r="236" s="2" customFormat="1">
      <c r="A236" s="38"/>
      <c r="B236" s="39"/>
      <c r="C236" s="40"/>
      <c r="D236" s="231" t="s">
        <v>168</v>
      </c>
      <c r="E236" s="40"/>
      <c r="F236" s="236" t="s">
        <v>375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168</v>
      </c>
      <c r="AU236" s="17" t="s">
        <v>85</v>
      </c>
    </row>
    <row r="237" s="13" customFormat="1">
      <c r="A237" s="13"/>
      <c r="B237" s="237"/>
      <c r="C237" s="238"/>
      <c r="D237" s="231" t="s">
        <v>170</v>
      </c>
      <c r="E237" s="239" t="s">
        <v>1</v>
      </c>
      <c r="F237" s="240" t="s">
        <v>376</v>
      </c>
      <c r="G237" s="238"/>
      <c r="H237" s="239" t="s">
        <v>1</v>
      </c>
      <c r="I237" s="241"/>
      <c r="J237" s="238"/>
      <c r="K237" s="238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170</v>
      </c>
      <c r="AU237" s="246" t="s">
        <v>85</v>
      </c>
      <c r="AV237" s="13" t="s">
        <v>85</v>
      </c>
      <c r="AW237" s="13" t="s">
        <v>33</v>
      </c>
      <c r="AX237" s="13" t="s">
        <v>77</v>
      </c>
      <c r="AY237" s="246" t="s">
        <v>156</v>
      </c>
    </row>
    <row r="238" s="14" customFormat="1">
      <c r="A238" s="14"/>
      <c r="B238" s="247"/>
      <c r="C238" s="248"/>
      <c r="D238" s="231" t="s">
        <v>170</v>
      </c>
      <c r="E238" s="249" t="s">
        <v>1</v>
      </c>
      <c r="F238" s="250" t="s">
        <v>85</v>
      </c>
      <c r="G238" s="248"/>
      <c r="H238" s="251">
        <v>1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170</v>
      </c>
      <c r="AU238" s="257" t="s">
        <v>85</v>
      </c>
      <c r="AV238" s="14" t="s">
        <v>165</v>
      </c>
      <c r="AW238" s="14" t="s">
        <v>33</v>
      </c>
      <c r="AX238" s="14" t="s">
        <v>85</v>
      </c>
      <c r="AY238" s="257" t="s">
        <v>156</v>
      </c>
    </row>
    <row r="239" s="2" customFormat="1" ht="24.15" customHeight="1">
      <c r="A239" s="38"/>
      <c r="B239" s="39"/>
      <c r="C239" s="258" t="s">
        <v>363</v>
      </c>
      <c r="D239" s="258" t="s">
        <v>223</v>
      </c>
      <c r="E239" s="259" t="s">
        <v>395</v>
      </c>
      <c r="F239" s="260" t="s">
        <v>396</v>
      </c>
      <c r="G239" s="261" t="s">
        <v>219</v>
      </c>
      <c r="H239" s="262">
        <v>1</v>
      </c>
      <c r="I239" s="263"/>
      <c r="J239" s="264">
        <f>ROUND(I239*H239,2)</f>
        <v>0</v>
      </c>
      <c r="K239" s="260" t="s">
        <v>317</v>
      </c>
      <c r="L239" s="265"/>
      <c r="M239" s="266" t="s">
        <v>1</v>
      </c>
      <c r="N239" s="267" t="s">
        <v>43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358</v>
      </c>
      <c r="AT239" s="229" t="s">
        <v>223</v>
      </c>
      <c r="AU239" s="229" t="s">
        <v>85</v>
      </c>
      <c r="AY239" s="17" t="s">
        <v>156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165</v>
      </c>
      <c r="BK239" s="230">
        <f>ROUND(I239*H239,2)</f>
        <v>0</v>
      </c>
      <c r="BL239" s="17" t="s">
        <v>358</v>
      </c>
      <c r="BM239" s="229" t="s">
        <v>908</v>
      </c>
    </row>
    <row r="240" s="2" customFormat="1">
      <c r="A240" s="38"/>
      <c r="B240" s="39"/>
      <c r="C240" s="40"/>
      <c r="D240" s="231" t="s">
        <v>167</v>
      </c>
      <c r="E240" s="40"/>
      <c r="F240" s="232" t="s">
        <v>396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167</v>
      </c>
      <c r="AU240" s="17" t="s">
        <v>85</v>
      </c>
    </row>
    <row r="241" s="13" customFormat="1">
      <c r="A241" s="13"/>
      <c r="B241" s="237"/>
      <c r="C241" s="238"/>
      <c r="D241" s="231" t="s">
        <v>170</v>
      </c>
      <c r="E241" s="239" t="s">
        <v>1</v>
      </c>
      <c r="F241" s="240" t="s">
        <v>398</v>
      </c>
      <c r="G241" s="238"/>
      <c r="H241" s="239" t="s">
        <v>1</v>
      </c>
      <c r="I241" s="241"/>
      <c r="J241" s="238"/>
      <c r="K241" s="238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170</v>
      </c>
      <c r="AU241" s="246" t="s">
        <v>85</v>
      </c>
      <c r="AV241" s="13" t="s">
        <v>85</v>
      </c>
      <c r="AW241" s="13" t="s">
        <v>33</v>
      </c>
      <c r="AX241" s="13" t="s">
        <v>77</v>
      </c>
      <c r="AY241" s="246" t="s">
        <v>156</v>
      </c>
    </row>
    <row r="242" s="14" customFormat="1">
      <c r="A242" s="14"/>
      <c r="B242" s="247"/>
      <c r="C242" s="248"/>
      <c r="D242" s="231" t="s">
        <v>170</v>
      </c>
      <c r="E242" s="249" t="s">
        <v>1</v>
      </c>
      <c r="F242" s="250" t="s">
        <v>85</v>
      </c>
      <c r="G242" s="248"/>
      <c r="H242" s="251">
        <v>1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7" t="s">
        <v>170</v>
      </c>
      <c r="AU242" s="257" t="s">
        <v>85</v>
      </c>
      <c r="AV242" s="14" t="s">
        <v>165</v>
      </c>
      <c r="AW242" s="14" t="s">
        <v>33</v>
      </c>
      <c r="AX242" s="14" t="s">
        <v>85</v>
      </c>
      <c r="AY242" s="257" t="s">
        <v>156</v>
      </c>
    </row>
    <row r="243" s="2" customFormat="1" ht="16.5" customHeight="1">
      <c r="A243" s="38"/>
      <c r="B243" s="39"/>
      <c r="C243" s="218" t="s">
        <v>371</v>
      </c>
      <c r="D243" s="218" t="s">
        <v>159</v>
      </c>
      <c r="E243" s="219" t="s">
        <v>596</v>
      </c>
      <c r="F243" s="220" t="s">
        <v>597</v>
      </c>
      <c r="G243" s="221" t="s">
        <v>356</v>
      </c>
      <c r="H243" s="222">
        <v>4</v>
      </c>
      <c r="I243" s="223"/>
      <c r="J243" s="224">
        <f>ROUND(I243*H243,2)</f>
        <v>0</v>
      </c>
      <c r="K243" s="220" t="s">
        <v>177</v>
      </c>
      <c r="L243" s="44"/>
      <c r="M243" s="225" t="s">
        <v>1</v>
      </c>
      <c r="N243" s="226" t="s">
        <v>43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358</v>
      </c>
      <c r="AT243" s="229" t="s">
        <v>159</v>
      </c>
      <c r="AU243" s="229" t="s">
        <v>85</v>
      </c>
      <c r="AY243" s="17" t="s">
        <v>156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165</v>
      </c>
      <c r="BK243" s="230">
        <f>ROUND(I243*H243,2)</f>
        <v>0</v>
      </c>
      <c r="BL243" s="17" t="s">
        <v>358</v>
      </c>
      <c r="BM243" s="229" t="s">
        <v>909</v>
      </c>
    </row>
    <row r="244" s="2" customFormat="1">
      <c r="A244" s="38"/>
      <c r="B244" s="39"/>
      <c r="C244" s="40"/>
      <c r="D244" s="231" t="s">
        <v>167</v>
      </c>
      <c r="E244" s="40"/>
      <c r="F244" s="232" t="s">
        <v>599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167</v>
      </c>
      <c r="AU244" s="17" t="s">
        <v>85</v>
      </c>
    </row>
    <row r="245" s="13" customFormat="1">
      <c r="A245" s="13"/>
      <c r="B245" s="237"/>
      <c r="C245" s="238"/>
      <c r="D245" s="231" t="s">
        <v>170</v>
      </c>
      <c r="E245" s="239" t="s">
        <v>1</v>
      </c>
      <c r="F245" s="240" t="s">
        <v>600</v>
      </c>
      <c r="G245" s="238"/>
      <c r="H245" s="239" t="s">
        <v>1</v>
      </c>
      <c r="I245" s="241"/>
      <c r="J245" s="238"/>
      <c r="K245" s="238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170</v>
      </c>
      <c r="AU245" s="246" t="s">
        <v>85</v>
      </c>
      <c r="AV245" s="13" t="s">
        <v>85</v>
      </c>
      <c r="AW245" s="13" t="s">
        <v>33</v>
      </c>
      <c r="AX245" s="13" t="s">
        <v>77</v>
      </c>
      <c r="AY245" s="246" t="s">
        <v>156</v>
      </c>
    </row>
    <row r="246" s="14" customFormat="1">
      <c r="A246" s="14"/>
      <c r="B246" s="247"/>
      <c r="C246" s="248"/>
      <c r="D246" s="231" t="s">
        <v>170</v>
      </c>
      <c r="E246" s="249" t="s">
        <v>1</v>
      </c>
      <c r="F246" s="250" t="s">
        <v>164</v>
      </c>
      <c r="G246" s="248"/>
      <c r="H246" s="251">
        <v>4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7" t="s">
        <v>170</v>
      </c>
      <c r="AU246" s="257" t="s">
        <v>85</v>
      </c>
      <c r="AV246" s="14" t="s">
        <v>165</v>
      </c>
      <c r="AW246" s="14" t="s">
        <v>33</v>
      </c>
      <c r="AX246" s="14" t="s">
        <v>85</v>
      </c>
      <c r="AY246" s="257" t="s">
        <v>156</v>
      </c>
    </row>
    <row r="247" s="2" customFormat="1" ht="16.5" customHeight="1">
      <c r="A247" s="38"/>
      <c r="B247" s="39"/>
      <c r="C247" s="258" t="s">
        <v>377</v>
      </c>
      <c r="D247" s="258" t="s">
        <v>223</v>
      </c>
      <c r="E247" s="259" t="s">
        <v>384</v>
      </c>
      <c r="F247" s="260" t="s">
        <v>385</v>
      </c>
      <c r="G247" s="261" t="s">
        <v>219</v>
      </c>
      <c r="H247" s="262">
        <v>1</v>
      </c>
      <c r="I247" s="263"/>
      <c r="J247" s="264">
        <f>ROUND(I247*H247,2)</f>
        <v>0</v>
      </c>
      <c r="K247" s="260" t="s">
        <v>163</v>
      </c>
      <c r="L247" s="265"/>
      <c r="M247" s="266" t="s">
        <v>1</v>
      </c>
      <c r="N247" s="267" t="s">
        <v>43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358</v>
      </c>
      <c r="AT247" s="229" t="s">
        <v>223</v>
      </c>
      <c r="AU247" s="229" t="s">
        <v>85</v>
      </c>
      <c r="AY247" s="17" t="s">
        <v>156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165</v>
      </c>
      <c r="BK247" s="230">
        <f>ROUND(I247*H247,2)</f>
        <v>0</v>
      </c>
      <c r="BL247" s="17" t="s">
        <v>358</v>
      </c>
      <c r="BM247" s="229" t="s">
        <v>910</v>
      </c>
    </row>
    <row r="248" s="2" customFormat="1">
      <c r="A248" s="38"/>
      <c r="B248" s="39"/>
      <c r="C248" s="40"/>
      <c r="D248" s="231" t="s">
        <v>167</v>
      </c>
      <c r="E248" s="40"/>
      <c r="F248" s="232" t="s">
        <v>385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167</v>
      </c>
      <c r="AU248" s="17" t="s">
        <v>85</v>
      </c>
    </row>
    <row r="249" s="2" customFormat="1">
      <c r="A249" s="38"/>
      <c r="B249" s="39"/>
      <c r="C249" s="40"/>
      <c r="D249" s="231" t="s">
        <v>168</v>
      </c>
      <c r="E249" s="40"/>
      <c r="F249" s="236" t="s">
        <v>602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168</v>
      </c>
      <c r="AU249" s="17" t="s">
        <v>85</v>
      </c>
    </row>
    <row r="250" s="14" customFormat="1">
      <c r="A250" s="14"/>
      <c r="B250" s="247"/>
      <c r="C250" s="248"/>
      <c r="D250" s="231" t="s">
        <v>170</v>
      </c>
      <c r="E250" s="249" t="s">
        <v>1</v>
      </c>
      <c r="F250" s="250" t="s">
        <v>85</v>
      </c>
      <c r="G250" s="248"/>
      <c r="H250" s="251">
        <v>1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170</v>
      </c>
      <c r="AU250" s="257" t="s">
        <v>85</v>
      </c>
      <c r="AV250" s="14" t="s">
        <v>165</v>
      </c>
      <c r="AW250" s="14" t="s">
        <v>33</v>
      </c>
      <c r="AX250" s="14" t="s">
        <v>85</v>
      </c>
      <c r="AY250" s="257" t="s">
        <v>156</v>
      </c>
    </row>
    <row r="251" s="2" customFormat="1" ht="16.5" customHeight="1">
      <c r="A251" s="38"/>
      <c r="B251" s="39"/>
      <c r="C251" s="218" t="s">
        <v>383</v>
      </c>
      <c r="D251" s="218" t="s">
        <v>159</v>
      </c>
      <c r="E251" s="219" t="s">
        <v>399</v>
      </c>
      <c r="F251" s="220" t="s">
        <v>400</v>
      </c>
      <c r="G251" s="221" t="s">
        <v>356</v>
      </c>
      <c r="H251" s="222">
        <v>4</v>
      </c>
      <c r="I251" s="223"/>
      <c r="J251" s="224">
        <f>ROUND(I251*H251,2)</f>
        <v>0</v>
      </c>
      <c r="K251" s="220" t="s">
        <v>177</v>
      </c>
      <c r="L251" s="44"/>
      <c r="M251" s="225" t="s">
        <v>1</v>
      </c>
      <c r="N251" s="226" t="s">
        <v>43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358</v>
      </c>
      <c r="AT251" s="229" t="s">
        <v>159</v>
      </c>
      <c r="AU251" s="229" t="s">
        <v>85</v>
      </c>
      <c r="AY251" s="17" t="s">
        <v>156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165</v>
      </c>
      <c r="BK251" s="230">
        <f>ROUND(I251*H251,2)</f>
        <v>0</v>
      </c>
      <c r="BL251" s="17" t="s">
        <v>358</v>
      </c>
      <c r="BM251" s="229" t="s">
        <v>911</v>
      </c>
    </row>
    <row r="252" s="2" customFormat="1">
      <c r="A252" s="38"/>
      <c r="B252" s="39"/>
      <c r="C252" s="40"/>
      <c r="D252" s="231" t="s">
        <v>167</v>
      </c>
      <c r="E252" s="40"/>
      <c r="F252" s="232" t="s">
        <v>402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167</v>
      </c>
      <c r="AU252" s="17" t="s">
        <v>85</v>
      </c>
    </row>
    <row r="253" s="13" customFormat="1">
      <c r="A253" s="13"/>
      <c r="B253" s="237"/>
      <c r="C253" s="238"/>
      <c r="D253" s="231" t="s">
        <v>170</v>
      </c>
      <c r="E253" s="239" t="s">
        <v>1</v>
      </c>
      <c r="F253" s="240" t="s">
        <v>403</v>
      </c>
      <c r="G253" s="238"/>
      <c r="H253" s="239" t="s">
        <v>1</v>
      </c>
      <c r="I253" s="241"/>
      <c r="J253" s="238"/>
      <c r="K253" s="238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170</v>
      </c>
      <c r="AU253" s="246" t="s">
        <v>85</v>
      </c>
      <c r="AV253" s="13" t="s">
        <v>85</v>
      </c>
      <c r="AW253" s="13" t="s">
        <v>33</v>
      </c>
      <c r="AX253" s="13" t="s">
        <v>77</v>
      </c>
      <c r="AY253" s="246" t="s">
        <v>156</v>
      </c>
    </row>
    <row r="254" s="13" customFormat="1">
      <c r="A254" s="13"/>
      <c r="B254" s="237"/>
      <c r="C254" s="238"/>
      <c r="D254" s="231" t="s">
        <v>170</v>
      </c>
      <c r="E254" s="239" t="s">
        <v>1</v>
      </c>
      <c r="F254" s="240" t="s">
        <v>404</v>
      </c>
      <c r="G254" s="238"/>
      <c r="H254" s="239" t="s">
        <v>1</v>
      </c>
      <c r="I254" s="241"/>
      <c r="J254" s="238"/>
      <c r="K254" s="238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170</v>
      </c>
      <c r="AU254" s="246" t="s">
        <v>85</v>
      </c>
      <c r="AV254" s="13" t="s">
        <v>85</v>
      </c>
      <c r="AW254" s="13" t="s">
        <v>33</v>
      </c>
      <c r="AX254" s="13" t="s">
        <v>77</v>
      </c>
      <c r="AY254" s="246" t="s">
        <v>156</v>
      </c>
    </row>
    <row r="255" s="14" customFormat="1">
      <c r="A255" s="14"/>
      <c r="B255" s="247"/>
      <c r="C255" s="248"/>
      <c r="D255" s="231" t="s">
        <v>170</v>
      </c>
      <c r="E255" s="249" t="s">
        <v>1</v>
      </c>
      <c r="F255" s="250" t="s">
        <v>164</v>
      </c>
      <c r="G255" s="248"/>
      <c r="H255" s="251">
        <v>4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7" t="s">
        <v>170</v>
      </c>
      <c r="AU255" s="257" t="s">
        <v>85</v>
      </c>
      <c r="AV255" s="14" t="s">
        <v>165</v>
      </c>
      <c r="AW255" s="14" t="s">
        <v>33</v>
      </c>
      <c r="AX255" s="14" t="s">
        <v>85</v>
      </c>
      <c r="AY255" s="257" t="s">
        <v>156</v>
      </c>
    </row>
    <row r="256" s="2" customFormat="1" ht="16.5" customHeight="1">
      <c r="A256" s="38"/>
      <c r="B256" s="39"/>
      <c r="C256" s="258" t="s">
        <v>388</v>
      </c>
      <c r="D256" s="258" t="s">
        <v>223</v>
      </c>
      <c r="E256" s="259" t="s">
        <v>406</v>
      </c>
      <c r="F256" s="260" t="s">
        <v>407</v>
      </c>
      <c r="G256" s="261" t="s">
        <v>219</v>
      </c>
      <c r="H256" s="262">
        <v>1</v>
      </c>
      <c r="I256" s="263"/>
      <c r="J256" s="264">
        <f>ROUND(I256*H256,2)</f>
        <v>0</v>
      </c>
      <c r="K256" s="260" t="s">
        <v>317</v>
      </c>
      <c r="L256" s="265"/>
      <c r="M256" s="266" t="s">
        <v>1</v>
      </c>
      <c r="N256" s="267" t="s">
        <v>43</v>
      </c>
      <c r="O256" s="91"/>
      <c r="P256" s="227">
        <f>O256*H256</f>
        <v>0</v>
      </c>
      <c r="Q256" s="227">
        <v>0.0014599999999999999</v>
      </c>
      <c r="R256" s="227">
        <f>Q256*H256</f>
        <v>0.0014599999999999999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358</v>
      </c>
      <c r="AT256" s="229" t="s">
        <v>223</v>
      </c>
      <c r="AU256" s="229" t="s">
        <v>85</v>
      </c>
      <c r="AY256" s="17" t="s">
        <v>156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165</v>
      </c>
      <c r="BK256" s="230">
        <f>ROUND(I256*H256,2)</f>
        <v>0</v>
      </c>
      <c r="BL256" s="17" t="s">
        <v>358</v>
      </c>
      <c r="BM256" s="229" t="s">
        <v>912</v>
      </c>
    </row>
    <row r="257" s="2" customFormat="1">
      <c r="A257" s="38"/>
      <c r="B257" s="39"/>
      <c r="C257" s="40"/>
      <c r="D257" s="231" t="s">
        <v>167</v>
      </c>
      <c r="E257" s="40"/>
      <c r="F257" s="232" t="s">
        <v>407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167</v>
      </c>
      <c r="AU257" s="17" t="s">
        <v>85</v>
      </c>
    </row>
    <row r="258" s="2" customFormat="1">
      <c r="A258" s="38"/>
      <c r="B258" s="39"/>
      <c r="C258" s="40"/>
      <c r="D258" s="231" t="s">
        <v>168</v>
      </c>
      <c r="E258" s="40"/>
      <c r="F258" s="236" t="s">
        <v>667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168</v>
      </c>
      <c r="AU258" s="17" t="s">
        <v>85</v>
      </c>
    </row>
    <row r="259" s="2" customFormat="1" ht="16.5" customHeight="1">
      <c r="A259" s="38"/>
      <c r="B259" s="39"/>
      <c r="C259" s="258" t="s">
        <v>394</v>
      </c>
      <c r="D259" s="258" t="s">
        <v>223</v>
      </c>
      <c r="E259" s="259" t="s">
        <v>411</v>
      </c>
      <c r="F259" s="260" t="s">
        <v>412</v>
      </c>
      <c r="G259" s="261" t="s">
        <v>219</v>
      </c>
      <c r="H259" s="262">
        <v>1</v>
      </c>
      <c r="I259" s="263"/>
      <c r="J259" s="264">
        <f>ROUND(I259*H259,2)</f>
        <v>0</v>
      </c>
      <c r="K259" s="260" t="s">
        <v>317</v>
      </c>
      <c r="L259" s="265"/>
      <c r="M259" s="266" t="s">
        <v>1</v>
      </c>
      <c r="N259" s="267" t="s">
        <v>43</v>
      </c>
      <c r="O259" s="91"/>
      <c r="P259" s="227">
        <f>O259*H259</f>
        <v>0</v>
      </c>
      <c r="Q259" s="227">
        <v>0.0016100000000000001</v>
      </c>
      <c r="R259" s="227">
        <f>Q259*H259</f>
        <v>0.0016100000000000001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358</v>
      </c>
      <c r="AT259" s="229" t="s">
        <v>223</v>
      </c>
      <c r="AU259" s="229" t="s">
        <v>85</v>
      </c>
      <c r="AY259" s="17" t="s">
        <v>156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165</v>
      </c>
      <c r="BK259" s="230">
        <f>ROUND(I259*H259,2)</f>
        <v>0</v>
      </c>
      <c r="BL259" s="17" t="s">
        <v>358</v>
      </c>
      <c r="BM259" s="229" t="s">
        <v>913</v>
      </c>
    </row>
    <row r="260" s="2" customFormat="1">
      <c r="A260" s="38"/>
      <c r="B260" s="39"/>
      <c r="C260" s="40"/>
      <c r="D260" s="231" t="s">
        <v>167</v>
      </c>
      <c r="E260" s="40"/>
      <c r="F260" s="232" t="s">
        <v>412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167</v>
      </c>
      <c r="AU260" s="17" t="s">
        <v>85</v>
      </c>
    </row>
    <row r="261" s="2" customFormat="1">
      <c r="A261" s="38"/>
      <c r="B261" s="39"/>
      <c r="C261" s="40"/>
      <c r="D261" s="231" t="s">
        <v>168</v>
      </c>
      <c r="E261" s="40"/>
      <c r="F261" s="236" t="s">
        <v>607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168</v>
      </c>
      <c r="AU261" s="17" t="s">
        <v>85</v>
      </c>
    </row>
    <row r="262" s="2" customFormat="1" ht="16.5" customHeight="1">
      <c r="A262" s="38"/>
      <c r="B262" s="39"/>
      <c r="C262" s="258" t="s">
        <v>326</v>
      </c>
      <c r="D262" s="258" t="s">
        <v>223</v>
      </c>
      <c r="E262" s="259" t="s">
        <v>416</v>
      </c>
      <c r="F262" s="260" t="s">
        <v>417</v>
      </c>
      <c r="G262" s="261" t="s">
        <v>219</v>
      </c>
      <c r="H262" s="262">
        <v>1</v>
      </c>
      <c r="I262" s="263"/>
      <c r="J262" s="264">
        <f>ROUND(I262*H262,2)</f>
        <v>0</v>
      </c>
      <c r="K262" s="260" t="s">
        <v>317</v>
      </c>
      <c r="L262" s="265"/>
      <c r="M262" s="266" t="s">
        <v>1</v>
      </c>
      <c r="N262" s="267" t="s">
        <v>43</v>
      </c>
      <c r="O262" s="91"/>
      <c r="P262" s="227">
        <f>O262*H262</f>
        <v>0</v>
      </c>
      <c r="Q262" s="227">
        <v>0.0048799999999999998</v>
      </c>
      <c r="R262" s="227">
        <f>Q262*H262</f>
        <v>0.0048799999999999998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358</v>
      </c>
      <c r="AT262" s="229" t="s">
        <v>223</v>
      </c>
      <c r="AU262" s="229" t="s">
        <v>85</v>
      </c>
      <c r="AY262" s="17" t="s">
        <v>156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165</v>
      </c>
      <c r="BK262" s="230">
        <f>ROUND(I262*H262,2)</f>
        <v>0</v>
      </c>
      <c r="BL262" s="17" t="s">
        <v>358</v>
      </c>
      <c r="BM262" s="229" t="s">
        <v>914</v>
      </c>
    </row>
    <row r="263" s="2" customFormat="1">
      <c r="A263" s="38"/>
      <c r="B263" s="39"/>
      <c r="C263" s="40"/>
      <c r="D263" s="231" t="s">
        <v>167</v>
      </c>
      <c r="E263" s="40"/>
      <c r="F263" s="232" t="s">
        <v>417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167</v>
      </c>
      <c r="AU263" s="17" t="s">
        <v>85</v>
      </c>
    </row>
    <row r="264" s="2" customFormat="1">
      <c r="A264" s="38"/>
      <c r="B264" s="39"/>
      <c r="C264" s="40"/>
      <c r="D264" s="231" t="s">
        <v>168</v>
      </c>
      <c r="E264" s="40"/>
      <c r="F264" s="236" t="s">
        <v>527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168</v>
      </c>
      <c r="AU264" s="17" t="s">
        <v>85</v>
      </c>
    </row>
    <row r="265" s="2" customFormat="1" ht="16.5" customHeight="1">
      <c r="A265" s="38"/>
      <c r="B265" s="39"/>
      <c r="C265" s="258" t="s">
        <v>405</v>
      </c>
      <c r="D265" s="258" t="s">
        <v>223</v>
      </c>
      <c r="E265" s="259" t="s">
        <v>421</v>
      </c>
      <c r="F265" s="260" t="s">
        <v>422</v>
      </c>
      <c r="G265" s="261" t="s">
        <v>219</v>
      </c>
      <c r="H265" s="262">
        <v>1</v>
      </c>
      <c r="I265" s="263"/>
      <c r="J265" s="264">
        <f>ROUND(I265*H265,2)</f>
        <v>0</v>
      </c>
      <c r="K265" s="260" t="s">
        <v>317</v>
      </c>
      <c r="L265" s="265"/>
      <c r="M265" s="266" t="s">
        <v>1</v>
      </c>
      <c r="N265" s="267" t="s">
        <v>43</v>
      </c>
      <c r="O265" s="91"/>
      <c r="P265" s="227">
        <f>O265*H265</f>
        <v>0</v>
      </c>
      <c r="Q265" s="227">
        <v>0.00131</v>
      </c>
      <c r="R265" s="227">
        <f>Q265*H265</f>
        <v>0.00131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358</v>
      </c>
      <c r="AT265" s="229" t="s">
        <v>223</v>
      </c>
      <c r="AU265" s="229" t="s">
        <v>85</v>
      </c>
      <c r="AY265" s="17" t="s">
        <v>156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165</v>
      </c>
      <c r="BK265" s="230">
        <f>ROUND(I265*H265,2)</f>
        <v>0</v>
      </c>
      <c r="BL265" s="17" t="s">
        <v>358</v>
      </c>
      <c r="BM265" s="229" t="s">
        <v>915</v>
      </c>
    </row>
    <row r="266" s="2" customFormat="1">
      <c r="A266" s="38"/>
      <c r="B266" s="39"/>
      <c r="C266" s="40"/>
      <c r="D266" s="231" t="s">
        <v>167</v>
      </c>
      <c r="E266" s="40"/>
      <c r="F266" s="232" t="s">
        <v>422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167</v>
      </c>
      <c r="AU266" s="17" t="s">
        <v>85</v>
      </c>
    </row>
    <row r="267" s="2" customFormat="1">
      <c r="A267" s="38"/>
      <c r="B267" s="39"/>
      <c r="C267" s="40"/>
      <c r="D267" s="231" t="s">
        <v>168</v>
      </c>
      <c r="E267" s="40"/>
      <c r="F267" s="236" t="s">
        <v>611</v>
      </c>
      <c r="G267" s="40"/>
      <c r="H267" s="40"/>
      <c r="I267" s="233"/>
      <c r="J267" s="40"/>
      <c r="K267" s="40"/>
      <c r="L267" s="44"/>
      <c r="M267" s="234"/>
      <c r="N267" s="23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168</v>
      </c>
      <c r="AU267" s="17" t="s">
        <v>85</v>
      </c>
    </row>
    <row r="268" s="2" customFormat="1" ht="16.5" customHeight="1">
      <c r="A268" s="38"/>
      <c r="B268" s="39"/>
      <c r="C268" s="258" t="s">
        <v>410</v>
      </c>
      <c r="D268" s="258" t="s">
        <v>223</v>
      </c>
      <c r="E268" s="259" t="s">
        <v>426</v>
      </c>
      <c r="F268" s="260" t="s">
        <v>427</v>
      </c>
      <c r="G268" s="261" t="s">
        <v>219</v>
      </c>
      <c r="H268" s="262">
        <v>1</v>
      </c>
      <c r="I268" s="263"/>
      <c r="J268" s="264">
        <f>ROUND(I268*H268,2)</f>
        <v>0</v>
      </c>
      <c r="K268" s="260" t="s">
        <v>317</v>
      </c>
      <c r="L268" s="265"/>
      <c r="M268" s="266" t="s">
        <v>1</v>
      </c>
      <c r="N268" s="267" t="s">
        <v>43</v>
      </c>
      <c r="O268" s="91"/>
      <c r="P268" s="227">
        <f>O268*H268</f>
        <v>0</v>
      </c>
      <c r="Q268" s="227">
        <v>0.00042999999999999999</v>
      </c>
      <c r="R268" s="227">
        <f>Q268*H268</f>
        <v>0.00042999999999999999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358</v>
      </c>
      <c r="AT268" s="229" t="s">
        <v>223</v>
      </c>
      <c r="AU268" s="229" t="s">
        <v>85</v>
      </c>
      <c r="AY268" s="17" t="s">
        <v>156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165</v>
      </c>
      <c r="BK268" s="230">
        <f>ROUND(I268*H268,2)</f>
        <v>0</v>
      </c>
      <c r="BL268" s="17" t="s">
        <v>358</v>
      </c>
      <c r="BM268" s="229" t="s">
        <v>916</v>
      </c>
    </row>
    <row r="269" s="2" customFormat="1">
      <c r="A269" s="38"/>
      <c r="B269" s="39"/>
      <c r="C269" s="40"/>
      <c r="D269" s="231" t="s">
        <v>167</v>
      </c>
      <c r="E269" s="40"/>
      <c r="F269" s="232" t="s">
        <v>427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167</v>
      </c>
      <c r="AU269" s="17" t="s">
        <v>85</v>
      </c>
    </row>
    <row r="270" s="2" customFormat="1">
      <c r="A270" s="38"/>
      <c r="B270" s="39"/>
      <c r="C270" s="40"/>
      <c r="D270" s="231" t="s">
        <v>168</v>
      </c>
      <c r="E270" s="40"/>
      <c r="F270" s="236" t="s">
        <v>429</v>
      </c>
      <c r="G270" s="40"/>
      <c r="H270" s="40"/>
      <c r="I270" s="233"/>
      <c r="J270" s="40"/>
      <c r="K270" s="40"/>
      <c r="L270" s="44"/>
      <c r="M270" s="280"/>
      <c r="N270" s="281"/>
      <c r="O270" s="282"/>
      <c r="P270" s="282"/>
      <c r="Q270" s="282"/>
      <c r="R270" s="282"/>
      <c r="S270" s="282"/>
      <c r="T270" s="283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168</v>
      </c>
      <c r="AU270" s="17" t="s">
        <v>85</v>
      </c>
    </row>
    <row r="271" s="2" customFormat="1" ht="6.96" customHeight="1">
      <c r="A271" s="38"/>
      <c r="B271" s="66"/>
      <c r="C271" s="67"/>
      <c r="D271" s="67"/>
      <c r="E271" s="67"/>
      <c r="F271" s="67"/>
      <c r="G271" s="67"/>
      <c r="H271" s="67"/>
      <c r="I271" s="67"/>
      <c r="J271" s="67"/>
      <c r="K271" s="67"/>
      <c r="L271" s="44"/>
      <c r="M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</row>
  </sheetData>
  <sheetProtection sheet="1" autoFilter="0" formatColumns="0" formatRows="0" objects="1" scenarios="1" spinCount="100000" saltValue="GDkN91E63IsXqjv+Vle/IeJ/GHK6lc/pBgalKxlDq+82I77JXwZugkVIVXjeiUMHL6kDSNnaOtM5qd4Hwj2CcQ==" hashValue="Okfv/3Q8gKRRtvk6J8g+aldsg1f7gmO8i19wU7u4MvcQk4/unqffW+7fMB6IdTU1FHGDZddg/YxnMnNz0lBAuQ==" algorithmName="SHA-512" password="CC35"/>
  <autoFilter ref="C125:K27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kotlů na TP - byty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917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ROUND((SUM(BE124:BE209)),  2)</f>
        <v>0</v>
      </c>
      <c r="G33" s="38"/>
      <c r="H33" s="38"/>
      <c r="I33" s="155">
        <v>0.20999999999999999</v>
      </c>
      <c r="J33" s="154">
        <f>ROUND(((SUM(BE124:BE209))*I33),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ROUND((SUM(BF124:BF209)),  2)</f>
        <v>0</v>
      </c>
      <c r="G34" s="38"/>
      <c r="H34" s="38"/>
      <c r="I34" s="155">
        <v>0.14999999999999999</v>
      </c>
      <c r="J34" s="154">
        <f>ROUND(((SUM(BF124:BF209))*I34),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ROUND((SUM(BG124:BG209)),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ROUND((SUM(BH124:BH209)),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ROUND((SUM(BI124:BI209)),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kotlů na TP - byty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10 - KŘENOVICE HORNÍ NÁDRAŽÍ - strážní domek č.20, BJ - IC5000308363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127</v>
      </c>
      <c r="D94" s="176"/>
      <c r="E94" s="176"/>
      <c r="F94" s="176"/>
      <c r="G94" s="176"/>
      <c r="H94" s="176"/>
      <c r="I94" s="176"/>
      <c r="J94" s="177" t="s">
        <v>128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9" customFormat="1" ht="24.96" customHeight="1">
      <c r="A97" s="9"/>
      <c r="B97" s="179"/>
      <c r="C97" s="180"/>
      <c r="D97" s="181" t="s">
        <v>131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133</v>
      </c>
      <c r="E99" s="188"/>
      <c r="F99" s="188"/>
      <c r="G99" s="188"/>
      <c r="H99" s="188"/>
      <c r="I99" s="188"/>
      <c r="J99" s="189">
        <f>J138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134</v>
      </c>
      <c r="E100" s="188"/>
      <c r="F100" s="188"/>
      <c r="G100" s="188"/>
      <c r="H100" s="188"/>
      <c r="I100" s="188"/>
      <c r="J100" s="189">
        <f>J149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135</v>
      </c>
      <c r="E101" s="182"/>
      <c r="F101" s="182"/>
      <c r="G101" s="182"/>
      <c r="H101" s="182"/>
      <c r="I101" s="182"/>
      <c r="J101" s="183">
        <f>J152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137</v>
      </c>
      <c r="E102" s="188"/>
      <c r="F102" s="188"/>
      <c r="G102" s="188"/>
      <c r="H102" s="188"/>
      <c r="I102" s="188"/>
      <c r="J102" s="189">
        <f>J153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138</v>
      </c>
      <c r="E103" s="188"/>
      <c r="F103" s="188"/>
      <c r="G103" s="188"/>
      <c r="H103" s="188"/>
      <c r="I103" s="188"/>
      <c r="J103" s="189">
        <f>J170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140</v>
      </c>
      <c r="E104" s="182"/>
      <c r="F104" s="182"/>
      <c r="G104" s="182"/>
      <c r="H104" s="182"/>
      <c r="I104" s="182"/>
      <c r="J104" s="183">
        <f>J173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141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výměna kotlů na TP - byty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124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30" customHeight="1">
      <c r="A116" s="38"/>
      <c r="B116" s="39"/>
      <c r="C116" s="40"/>
      <c r="D116" s="40"/>
      <c r="E116" s="76" t="str">
        <f>E9</f>
        <v>10 - KŘENOVICE HORNÍ NÁDRAŽÍ - strážní domek č.20, BJ - IC5000308363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1. 2. 2022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Správa železnic, státní organizace</v>
      </c>
      <c r="G120" s="40"/>
      <c r="H120" s="40"/>
      <c r="I120" s="32" t="s">
        <v>32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34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142</v>
      </c>
      <c r="D123" s="194" t="s">
        <v>62</v>
      </c>
      <c r="E123" s="194" t="s">
        <v>58</v>
      </c>
      <c r="F123" s="194" t="s">
        <v>59</v>
      </c>
      <c r="G123" s="194" t="s">
        <v>143</v>
      </c>
      <c r="H123" s="194" t="s">
        <v>144</v>
      </c>
      <c r="I123" s="194" t="s">
        <v>145</v>
      </c>
      <c r="J123" s="194" t="s">
        <v>128</v>
      </c>
      <c r="K123" s="195" t="s">
        <v>146</v>
      </c>
      <c r="L123" s="196"/>
      <c r="M123" s="100" t="s">
        <v>1</v>
      </c>
      <c r="N123" s="101" t="s">
        <v>41</v>
      </c>
      <c r="O123" s="101" t="s">
        <v>147</v>
      </c>
      <c r="P123" s="101" t="s">
        <v>148</v>
      </c>
      <c r="Q123" s="101" t="s">
        <v>149</v>
      </c>
      <c r="R123" s="101" t="s">
        <v>150</v>
      </c>
      <c r="S123" s="101" t="s">
        <v>151</v>
      </c>
      <c r="T123" s="102" t="s">
        <v>152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153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P125+P152+P173</f>
        <v>0</v>
      </c>
      <c r="Q124" s="104"/>
      <c r="R124" s="199">
        <f>R125+R152+R173</f>
        <v>0.38574270999999999</v>
      </c>
      <c r="S124" s="104"/>
      <c r="T124" s="200">
        <f>T125+T152+T173</f>
        <v>0.23475000000000001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130</v>
      </c>
      <c r="BK124" s="201">
        <f>BK125+BK152+BK173</f>
        <v>0</v>
      </c>
    </row>
    <row r="125" s="12" customFormat="1" ht="25.92" customHeight="1">
      <c r="A125" s="12"/>
      <c r="B125" s="202"/>
      <c r="C125" s="203"/>
      <c r="D125" s="204" t="s">
        <v>76</v>
      </c>
      <c r="E125" s="205" t="s">
        <v>154</v>
      </c>
      <c r="F125" s="205" t="s">
        <v>155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P126+P138+P149</f>
        <v>0</v>
      </c>
      <c r="Q125" s="210"/>
      <c r="R125" s="211">
        <f>R126+R138+R149</f>
        <v>0.10108</v>
      </c>
      <c r="S125" s="210"/>
      <c r="T125" s="212">
        <f>T126+T138+T149</f>
        <v>0.0085000000000000006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85</v>
      </c>
      <c r="AT125" s="214" t="s">
        <v>76</v>
      </c>
      <c r="AU125" s="214" t="s">
        <v>77</v>
      </c>
      <c r="AY125" s="213" t="s">
        <v>156</v>
      </c>
      <c r="BK125" s="215">
        <f>BK126+BK138+BK149</f>
        <v>0</v>
      </c>
    </row>
    <row r="126" s="12" customFormat="1" ht="22.8" customHeight="1">
      <c r="A126" s="12"/>
      <c r="B126" s="202"/>
      <c r="C126" s="203"/>
      <c r="D126" s="204" t="s">
        <v>76</v>
      </c>
      <c r="E126" s="216" t="s">
        <v>157</v>
      </c>
      <c r="F126" s="216" t="s">
        <v>158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SUM(P127:P137)</f>
        <v>0</v>
      </c>
      <c r="Q126" s="210"/>
      <c r="R126" s="211">
        <f>SUM(R127:R137)</f>
        <v>0.10108</v>
      </c>
      <c r="S126" s="210"/>
      <c r="T126" s="212">
        <f>SUM(T127:T137)</f>
        <v>0.0085000000000000006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85</v>
      </c>
      <c r="AT126" s="214" t="s">
        <v>76</v>
      </c>
      <c r="AU126" s="214" t="s">
        <v>85</v>
      </c>
      <c r="AY126" s="213" t="s">
        <v>156</v>
      </c>
      <c r="BK126" s="215">
        <f>SUM(BK127:BK137)</f>
        <v>0</v>
      </c>
    </row>
    <row r="127" s="2" customFormat="1" ht="21.75" customHeight="1">
      <c r="A127" s="38"/>
      <c r="B127" s="39"/>
      <c r="C127" s="218" t="s">
        <v>85</v>
      </c>
      <c r="D127" s="218" t="s">
        <v>159</v>
      </c>
      <c r="E127" s="219" t="s">
        <v>160</v>
      </c>
      <c r="F127" s="220" t="s">
        <v>161</v>
      </c>
      <c r="G127" s="221" t="s">
        <v>162</v>
      </c>
      <c r="H127" s="222">
        <v>1</v>
      </c>
      <c r="I127" s="223"/>
      <c r="J127" s="224">
        <f>ROUND(I127*H127,2)</f>
        <v>0</v>
      </c>
      <c r="K127" s="220" t="s">
        <v>163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0.10000000000000001</v>
      </c>
      <c r="R127" s="227">
        <f>Q127*H127</f>
        <v>0.10000000000000001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164</v>
      </c>
      <c r="AT127" s="229" t="s">
        <v>159</v>
      </c>
      <c r="AU127" s="229" t="s">
        <v>165</v>
      </c>
      <c r="AY127" s="17" t="s">
        <v>156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165</v>
      </c>
      <c r="BK127" s="230">
        <f>ROUND(I127*H127,2)</f>
        <v>0</v>
      </c>
      <c r="BL127" s="17" t="s">
        <v>164</v>
      </c>
      <c r="BM127" s="229" t="s">
        <v>918</v>
      </c>
    </row>
    <row r="128" s="2" customFormat="1">
      <c r="A128" s="38"/>
      <c r="B128" s="39"/>
      <c r="C128" s="40"/>
      <c r="D128" s="231" t="s">
        <v>167</v>
      </c>
      <c r="E128" s="40"/>
      <c r="F128" s="232" t="s">
        <v>161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167</v>
      </c>
      <c r="AU128" s="17" t="s">
        <v>165</v>
      </c>
    </row>
    <row r="129" s="2" customFormat="1">
      <c r="A129" s="38"/>
      <c r="B129" s="39"/>
      <c r="C129" s="40"/>
      <c r="D129" s="231" t="s">
        <v>168</v>
      </c>
      <c r="E129" s="40"/>
      <c r="F129" s="236" t="s">
        <v>919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168</v>
      </c>
      <c r="AU129" s="17" t="s">
        <v>165</v>
      </c>
    </row>
    <row r="130" s="13" customFormat="1">
      <c r="A130" s="13"/>
      <c r="B130" s="237"/>
      <c r="C130" s="238"/>
      <c r="D130" s="231" t="s">
        <v>170</v>
      </c>
      <c r="E130" s="239" t="s">
        <v>1</v>
      </c>
      <c r="F130" s="240" t="s">
        <v>171</v>
      </c>
      <c r="G130" s="238"/>
      <c r="H130" s="239" t="s">
        <v>1</v>
      </c>
      <c r="I130" s="241"/>
      <c r="J130" s="238"/>
      <c r="K130" s="238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170</v>
      </c>
      <c r="AU130" s="246" t="s">
        <v>165</v>
      </c>
      <c r="AV130" s="13" t="s">
        <v>85</v>
      </c>
      <c r="AW130" s="13" t="s">
        <v>33</v>
      </c>
      <c r="AX130" s="13" t="s">
        <v>77</v>
      </c>
      <c r="AY130" s="246" t="s">
        <v>156</v>
      </c>
    </row>
    <row r="131" s="13" customFormat="1">
      <c r="A131" s="13"/>
      <c r="B131" s="237"/>
      <c r="C131" s="238"/>
      <c r="D131" s="231" t="s">
        <v>170</v>
      </c>
      <c r="E131" s="239" t="s">
        <v>1</v>
      </c>
      <c r="F131" s="240" t="s">
        <v>172</v>
      </c>
      <c r="G131" s="238"/>
      <c r="H131" s="239" t="s">
        <v>1</v>
      </c>
      <c r="I131" s="241"/>
      <c r="J131" s="238"/>
      <c r="K131" s="238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170</v>
      </c>
      <c r="AU131" s="246" t="s">
        <v>165</v>
      </c>
      <c r="AV131" s="13" t="s">
        <v>85</v>
      </c>
      <c r="AW131" s="13" t="s">
        <v>33</v>
      </c>
      <c r="AX131" s="13" t="s">
        <v>77</v>
      </c>
      <c r="AY131" s="246" t="s">
        <v>156</v>
      </c>
    </row>
    <row r="132" s="13" customFormat="1">
      <c r="A132" s="13"/>
      <c r="B132" s="237"/>
      <c r="C132" s="238"/>
      <c r="D132" s="231" t="s">
        <v>170</v>
      </c>
      <c r="E132" s="239" t="s">
        <v>1</v>
      </c>
      <c r="F132" s="240" t="s">
        <v>173</v>
      </c>
      <c r="G132" s="238"/>
      <c r="H132" s="239" t="s">
        <v>1</v>
      </c>
      <c r="I132" s="241"/>
      <c r="J132" s="238"/>
      <c r="K132" s="238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170</v>
      </c>
      <c r="AU132" s="246" t="s">
        <v>165</v>
      </c>
      <c r="AV132" s="13" t="s">
        <v>85</v>
      </c>
      <c r="AW132" s="13" t="s">
        <v>33</v>
      </c>
      <c r="AX132" s="13" t="s">
        <v>77</v>
      </c>
      <c r="AY132" s="246" t="s">
        <v>156</v>
      </c>
    </row>
    <row r="133" s="14" customFormat="1">
      <c r="A133" s="14"/>
      <c r="B133" s="247"/>
      <c r="C133" s="248"/>
      <c r="D133" s="231" t="s">
        <v>170</v>
      </c>
      <c r="E133" s="249" t="s">
        <v>1</v>
      </c>
      <c r="F133" s="250" t="s">
        <v>85</v>
      </c>
      <c r="G133" s="248"/>
      <c r="H133" s="251">
        <v>1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170</v>
      </c>
      <c r="AU133" s="257" t="s">
        <v>165</v>
      </c>
      <c r="AV133" s="14" t="s">
        <v>165</v>
      </c>
      <c r="AW133" s="14" t="s">
        <v>33</v>
      </c>
      <c r="AX133" s="14" t="s">
        <v>85</v>
      </c>
      <c r="AY133" s="257" t="s">
        <v>156</v>
      </c>
    </row>
    <row r="134" s="2" customFormat="1" ht="24.15" customHeight="1">
      <c r="A134" s="38"/>
      <c r="B134" s="39"/>
      <c r="C134" s="218" t="s">
        <v>165</v>
      </c>
      <c r="D134" s="218" t="s">
        <v>159</v>
      </c>
      <c r="E134" s="219" t="s">
        <v>174</v>
      </c>
      <c r="F134" s="220" t="s">
        <v>175</v>
      </c>
      <c r="G134" s="221" t="s">
        <v>176</v>
      </c>
      <c r="H134" s="222">
        <v>1</v>
      </c>
      <c r="I134" s="223"/>
      <c r="J134" s="224">
        <f>ROUND(I134*H134,2)</f>
        <v>0</v>
      </c>
      <c r="K134" s="220" t="s">
        <v>177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0.00108</v>
      </c>
      <c r="R134" s="227">
        <f>Q134*H134</f>
        <v>0.00108</v>
      </c>
      <c r="S134" s="227">
        <v>0.0085000000000000006</v>
      </c>
      <c r="T134" s="228">
        <f>S134*H134</f>
        <v>0.0085000000000000006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164</v>
      </c>
      <c r="AT134" s="229" t="s">
        <v>159</v>
      </c>
      <c r="AU134" s="229" t="s">
        <v>165</v>
      </c>
      <c r="AY134" s="17" t="s">
        <v>156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165</v>
      </c>
      <c r="BK134" s="230">
        <f>ROUND(I134*H134,2)</f>
        <v>0</v>
      </c>
      <c r="BL134" s="17" t="s">
        <v>164</v>
      </c>
      <c r="BM134" s="229" t="s">
        <v>920</v>
      </c>
    </row>
    <row r="135" s="2" customFormat="1">
      <c r="A135" s="38"/>
      <c r="B135" s="39"/>
      <c r="C135" s="40"/>
      <c r="D135" s="231" t="s">
        <v>167</v>
      </c>
      <c r="E135" s="40"/>
      <c r="F135" s="232" t="s">
        <v>179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167</v>
      </c>
      <c r="AU135" s="17" t="s">
        <v>165</v>
      </c>
    </row>
    <row r="136" s="13" customFormat="1">
      <c r="A136" s="13"/>
      <c r="B136" s="237"/>
      <c r="C136" s="238"/>
      <c r="D136" s="231" t="s">
        <v>170</v>
      </c>
      <c r="E136" s="239" t="s">
        <v>1</v>
      </c>
      <c r="F136" s="240" t="s">
        <v>180</v>
      </c>
      <c r="G136" s="238"/>
      <c r="H136" s="239" t="s">
        <v>1</v>
      </c>
      <c r="I136" s="241"/>
      <c r="J136" s="238"/>
      <c r="K136" s="238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170</v>
      </c>
      <c r="AU136" s="246" t="s">
        <v>165</v>
      </c>
      <c r="AV136" s="13" t="s">
        <v>85</v>
      </c>
      <c r="AW136" s="13" t="s">
        <v>33</v>
      </c>
      <c r="AX136" s="13" t="s">
        <v>77</v>
      </c>
      <c r="AY136" s="246" t="s">
        <v>156</v>
      </c>
    </row>
    <row r="137" s="14" customFormat="1">
      <c r="A137" s="14"/>
      <c r="B137" s="247"/>
      <c r="C137" s="248"/>
      <c r="D137" s="231" t="s">
        <v>170</v>
      </c>
      <c r="E137" s="249" t="s">
        <v>1</v>
      </c>
      <c r="F137" s="250" t="s">
        <v>85</v>
      </c>
      <c r="G137" s="248"/>
      <c r="H137" s="251">
        <v>1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170</v>
      </c>
      <c r="AU137" s="257" t="s">
        <v>165</v>
      </c>
      <c r="AV137" s="14" t="s">
        <v>165</v>
      </c>
      <c r="AW137" s="14" t="s">
        <v>33</v>
      </c>
      <c r="AX137" s="14" t="s">
        <v>85</v>
      </c>
      <c r="AY137" s="257" t="s">
        <v>156</v>
      </c>
    </row>
    <row r="138" s="12" customFormat="1" ht="22.8" customHeight="1">
      <c r="A138" s="12"/>
      <c r="B138" s="202"/>
      <c r="C138" s="203"/>
      <c r="D138" s="204" t="s">
        <v>76</v>
      </c>
      <c r="E138" s="216" t="s">
        <v>181</v>
      </c>
      <c r="F138" s="216" t="s">
        <v>182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SUM(P139:P148)</f>
        <v>0</v>
      </c>
      <c r="Q138" s="210"/>
      <c r="R138" s="211">
        <f>SUM(R139:R148)</f>
        <v>0</v>
      </c>
      <c r="S138" s="210"/>
      <c r="T138" s="212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85</v>
      </c>
      <c r="AT138" s="214" t="s">
        <v>76</v>
      </c>
      <c r="AU138" s="214" t="s">
        <v>85</v>
      </c>
      <c r="AY138" s="213" t="s">
        <v>156</v>
      </c>
      <c r="BK138" s="215">
        <f>SUM(BK139:BK148)</f>
        <v>0</v>
      </c>
    </row>
    <row r="139" s="2" customFormat="1" ht="24.15" customHeight="1">
      <c r="A139" s="38"/>
      <c r="B139" s="39"/>
      <c r="C139" s="218" t="s">
        <v>183</v>
      </c>
      <c r="D139" s="218" t="s">
        <v>159</v>
      </c>
      <c r="E139" s="219" t="s">
        <v>184</v>
      </c>
      <c r="F139" s="220" t="s">
        <v>185</v>
      </c>
      <c r="G139" s="221" t="s">
        <v>186</v>
      </c>
      <c r="H139" s="222">
        <v>0.23499999999999999</v>
      </c>
      <c r="I139" s="223"/>
      <c r="J139" s="224">
        <f>ROUND(I139*H139,2)</f>
        <v>0</v>
      </c>
      <c r="K139" s="220" t="s">
        <v>177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164</v>
      </c>
      <c r="AT139" s="229" t="s">
        <v>159</v>
      </c>
      <c r="AU139" s="229" t="s">
        <v>165</v>
      </c>
      <c r="AY139" s="17" t="s">
        <v>156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165</v>
      </c>
      <c r="BK139" s="230">
        <f>ROUND(I139*H139,2)</f>
        <v>0</v>
      </c>
      <c r="BL139" s="17" t="s">
        <v>164</v>
      </c>
      <c r="BM139" s="229" t="s">
        <v>921</v>
      </c>
    </row>
    <row r="140" s="2" customFormat="1">
      <c r="A140" s="38"/>
      <c r="B140" s="39"/>
      <c r="C140" s="40"/>
      <c r="D140" s="231" t="s">
        <v>167</v>
      </c>
      <c r="E140" s="40"/>
      <c r="F140" s="232" t="s">
        <v>188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167</v>
      </c>
      <c r="AU140" s="17" t="s">
        <v>165</v>
      </c>
    </row>
    <row r="141" s="2" customFormat="1" ht="24.15" customHeight="1">
      <c r="A141" s="38"/>
      <c r="B141" s="39"/>
      <c r="C141" s="218" t="s">
        <v>164</v>
      </c>
      <c r="D141" s="218" t="s">
        <v>159</v>
      </c>
      <c r="E141" s="219" t="s">
        <v>189</v>
      </c>
      <c r="F141" s="220" t="s">
        <v>190</v>
      </c>
      <c r="G141" s="221" t="s">
        <v>186</v>
      </c>
      <c r="H141" s="222">
        <v>0.23499999999999999</v>
      </c>
      <c r="I141" s="223"/>
      <c r="J141" s="224">
        <f>ROUND(I141*H141,2)</f>
        <v>0</v>
      </c>
      <c r="K141" s="220" t="s">
        <v>177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164</v>
      </c>
      <c r="AT141" s="229" t="s">
        <v>159</v>
      </c>
      <c r="AU141" s="229" t="s">
        <v>165</v>
      </c>
      <c r="AY141" s="17" t="s">
        <v>156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165</v>
      </c>
      <c r="BK141" s="230">
        <f>ROUND(I141*H141,2)</f>
        <v>0</v>
      </c>
      <c r="BL141" s="17" t="s">
        <v>164</v>
      </c>
      <c r="BM141" s="229" t="s">
        <v>922</v>
      </c>
    </row>
    <row r="142" s="2" customFormat="1">
      <c r="A142" s="38"/>
      <c r="B142" s="39"/>
      <c r="C142" s="40"/>
      <c r="D142" s="231" t="s">
        <v>167</v>
      </c>
      <c r="E142" s="40"/>
      <c r="F142" s="232" t="s">
        <v>192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167</v>
      </c>
      <c r="AU142" s="17" t="s">
        <v>165</v>
      </c>
    </row>
    <row r="143" s="2" customFormat="1" ht="24.15" customHeight="1">
      <c r="A143" s="38"/>
      <c r="B143" s="39"/>
      <c r="C143" s="218" t="s">
        <v>193</v>
      </c>
      <c r="D143" s="218" t="s">
        <v>159</v>
      </c>
      <c r="E143" s="219" t="s">
        <v>194</v>
      </c>
      <c r="F143" s="220" t="s">
        <v>195</v>
      </c>
      <c r="G143" s="221" t="s">
        <v>186</v>
      </c>
      <c r="H143" s="222">
        <v>7.04</v>
      </c>
      <c r="I143" s="223"/>
      <c r="J143" s="224">
        <f>ROUND(I143*H143,2)</f>
        <v>0</v>
      </c>
      <c r="K143" s="220" t="s">
        <v>177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164</v>
      </c>
      <c r="AT143" s="229" t="s">
        <v>159</v>
      </c>
      <c r="AU143" s="229" t="s">
        <v>165</v>
      </c>
      <c r="AY143" s="17" t="s">
        <v>156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165</v>
      </c>
      <c r="BK143" s="230">
        <f>ROUND(I143*H143,2)</f>
        <v>0</v>
      </c>
      <c r="BL143" s="17" t="s">
        <v>164</v>
      </c>
      <c r="BM143" s="229" t="s">
        <v>923</v>
      </c>
    </row>
    <row r="144" s="2" customFormat="1">
      <c r="A144" s="38"/>
      <c r="B144" s="39"/>
      <c r="C144" s="40"/>
      <c r="D144" s="231" t="s">
        <v>167</v>
      </c>
      <c r="E144" s="40"/>
      <c r="F144" s="232" t="s">
        <v>197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167</v>
      </c>
      <c r="AU144" s="17" t="s">
        <v>165</v>
      </c>
    </row>
    <row r="145" s="13" customFormat="1">
      <c r="A145" s="13"/>
      <c r="B145" s="237"/>
      <c r="C145" s="238"/>
      <c r="D145" s="231" t="s">
        <v>170</v>
      </c>
      <c r="E145" s="239" t="s">
        <v>1</v>
      </c>
      <c r="F145" s="240" t="s">
        <v>198</v>
      </c>
      <c r="G145" s="238"/>
      <c r="H145" s="239" t="s">
        <v>1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170</v>
      </c>
      <c r="AU145" s="246" t="s">
        <v>165</v>
      </c>
      <c r="AV145" s="13" t="s">
        <v>85</v>
      </c>
      <c r="AW145" s="13" t="s">
        <v>33</v>
      </c>
      <c r="AX145" s="13" t="s">
        <v>77</v>
      </c>
      <c r="AY145" s="246" t="s">
        <v>156</v>
      </c>
    </row>
    <row r="146" s="14" customFormat="1">
      <c r="A146" s="14"/>
      <c r="B146" s="247"/>
      <c r="C146" s="248"/>
      <c r="D146" s="231" t="s">
        <v>170</v>
      </c>
      <c r="E146" s="249" t="s">
        <v>1</v>
      </c>
      <c r="F146" s="250" t="s">
        <v>464</v>
      </c>
      <c r="G146" s="248"/>
      <c r="H146" s="251">
        <v>7.04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170</v>
      </c>
      <c r="AU146" s="257" t="s">
        <v>165</v>
      </c>
      <c r="AV146" s="14" t="s">
        <v>165</v>
      </c>
      <c r="AW146" s="14" t="s">
        <v>33</v>
      </c>
      <c r="AX146" s="14" t="s">
        <v>85</v>
      </c>
      <c r="AY146" s="257" t="s">
        <v>156</v>
      </c>
    </row>
    <row r="147" s="2" customFormat="1" ht="24.15" customHeight="1">
      <c r="A147" s="38"/>
      <c r="B147" s="39"/>
      <c r="C147" s="218" t="s">
        <v>200</v>
      </c>
      <c r="D147" s="218" t="s">
        <v>159</v>
      </c>
      <c r="E147" s="219" t="s">
        <v>201</v>
      </c>
      <c r="F147" s="220" t="s">
        <v>202</v>
      </c>
      <c r="G147" s="221" t="s">
        <v>186</v>
      </c>
      <c r="H147" s="222">
        <v>0.35199999999999998</v>
      </c>
      <c r="I147" s="223"/>
      <c r="J147" s="224">
        <f>ROUND(I147*H147,2)</f>
        <v>0</v>
      </c>
      <c r="K147" s="220" t="s">
        <v>177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164</v>
      </c>
      <c r="AT147" s="229" t="s">
        <v>159</v>
      </c>
      <c r="AU147" s="229" t="s">
        <v>165</v>
      </c>
      <c r="AY147" s="17" t="s">
        <v>156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165</v>
      </c>
      <c r="BK147" s="230">
        <f>ROUND(I147*H147,2)</f>
        <v>0</v>
      </c>
      <c r="BL147" s="17" t="s">
        <v>164</v>
      </c>
      <c r="BM147" s="229" t="s">
        <v>924</v>
      </c>
    </row>
    <row r="148" s="2" customFormat="1">
      <c r="A148" s="38"/>
      <c r="B148" s="39"/>
      <c r="C148" s="40"/>
      <c r="D148" s="231" t="s">
        <v>167</v>
      </c>
      <c r="E148" s="40"/>
      <c r="F148" s="232" t="s">
        <v>204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167</v>
      </c>
      <c r="AU148" s="17" t="s">
        <v>165</v>
      </c>
    </row>
    <row r="149" s="12" customFormat="1" ht="22.8" customHeight="1">
      <c r="A149" s="12"/>
      <c r="B149" s="202"/>
      <c r="C149" s="203"/>
      <c r="D149" s="204" t="s">
        <v>76</v>
      </c>
      <c r="E149" s="216" t="s">
        <v>205</v>
      </c>
      <c r="F149" s="216" t="s">
        <v>206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SUM(P150:P151)</f>
        <v>0</v>
      </c>
      <c r="Q149" s="210"/>
      <c r="R149" s="211">
        <f>SUM(R150:R151)</f>
        <v>0</v>
      </c>
      <c r="S149" s="210"/>
      <c r="T149" s="212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85</v>
      </c>
      <c r="AT149" s="214" t="s">
        <v>76</v>
      </c>
      <c r="AU149" s="214" t="s">
        <v>85</v>
      </c>
      <c r="AY149" s="213" t="s">
        <v>156</v>
      </c>
      <c r="BK149" s="215">
        <f>SUM(BK150:BK151)</f>
        <v>0</v>
      </c>
    </row>
    <row r="150" s="2" customFormat="1" ht="16.5" customHeight="1">
      <c r="A150" s="38"/>
      <c r="B150" s="39"/>
      <c r="C150" s="218" t="s">
        <v>207</v>
      </c>
      <c r="D150" s="218" t="s">
        <v>159</v>
      </c>
      <c r="E150" s="219" t="s">
        <v>208</v>
      </c>
      <c r="F150" s="220" t="s">
        <v>209</v>
      </c>
      <c r="G150" s="221" t="s">
        <v>186</v>
      </c>
      <c r="H150" s="222">
        <v>0.10100000000000001</v>
      </c>
      <c r="I150" s="223"/>
      <c r="J150" s="224">
        <f>ROUND(I150*H150,2)</f>
        <v>0</v>
      </c>
      <c r="K150" s="220" t="s">
        <v>177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164</v>
      </c>
      <c r="AT150" s="229" t="s">
        <v>159</v>
      </c>
      <c r="AU150" s="229" t="s">
        <v>165</v>
      </c>
      <c r="AY150" s="17" t="s">
        <v>156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165</v>
      </c>
      <c r="BK150" s="230">
        <f>ROUND(I150*H150,2)</f>
        <v>0</v>
      </c>
      <c r="BL150" s="17" t="s">
        <v>164</v>
      </c>
      <c r="BM150" s="229" t="s">
        <v>925</v>
      </c>
    </row>
    <row r="151" s="2" customFormat="1">
      <c r="A151" s="38"/>
      <c r="B151" s="39"/>
      <c r="C151" s="40"/>
      <c r="D151" s="231" t="s">
        <v>167</v>
      </c>
      <c r="E151" s="40"/>
      <c r="F151" s="232" t="s">
        <v>211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167</v>
      </c>
      <c r="AU151" s="17" t="s">
        <v>165</v>
      </c>
    </row>
    <row r="152" s="12" customFormat="1" ht="25.92" customHeight="1">
      <c r="A152" s="12"/>
      <c r="B152" s="202"/>
      <c r="C152" s="203"/>
      <c r="D152" s="204" t="s">
        <v>76</v>
      </c>
      <c r="E152" s="205" t="s">
        <v>212</v>
      </c>
      <c r="F152" s="205" t="s">
        <v>213</v>
      </c>
      <c r="G152" s="203"/>
      <c r="H152" s="203"/>
      <c r="I152" s="206"/>
      <c r="J152" s="207">
        <f>BK152</f>
        <v>0</v>
      </c>
      <c r="K152" s="203"/>
      <c r="L152" s="208"/>
      <c r="M152" s="209"/>
      <c r="N152" s="210"/>
      <c r="O152" s="210"/>
      <c r="P152" s="211">
        <f>P153+P170</f>
        <v>0</v>
      </c>
      <c r="Q152" s="210"/>
      <c r="R152" s="211">
        <f>R153+R170</f>
        <v>0.27497271000000001</v>
      </c>
      <c r="S152" s="210"/>
      <c r="T152" s="212">
        <f>T153+T170</f>
        <v>0.22625000000000001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165</v>
      </c>
      <c r="AT152" s="214" t="s">
        <v>76</v>
      </c>
      <c r="AU152" s="214" t="s">
        <v>77</v>
      </c>
      <c r="AY152" s="213" t="s">
        <v>156</v>
      </c>
      <c r="BK152" s="215">
        <f>BK153+BK170</f>
        <v>0</v>
      </c>
    </row>
    <row r="153" s="12" customFormat="1" ht="22.8" customHeight="1">
      <c r="A153" s="12"/>
      <c r="B153" s="202"/>
      <c r="C153" s="203"/>
      <c r="D153" s="204" t="s">
        <v>76</v>
      </c>
      <c r="E153" s="216" t="s">
        <v>258</v>
      </c>
      <c r="F153" s="216" t="s">
        <v>259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SUM(P154:P169)</f>
        <v>0</v>
      </c>
      <c r="Q153" s="210"/>
      <c r="R153" s="211">
        <f>SUM(R154:R169)</f>
        <v>0.27461270999999998</v>
      </c>
      <c r="S153" s="210"/>
      <c r="T153" s="212">
        <f>SUM(T154:T169)</f>
        <v>0.22625000000000001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165</v>
      </c>
      <c r="AT153" s="214" t="s">
        <v>76</v>
      </c>
      <c r="AU153" s="214" t="s">
        <v>85</v>
      </c>
      <c r="AY153" s="213" t="s">
        <v>156</v>
      </c>
      <c r="BK153" s="215">
        <f>SUM(BK154:BK169)</f>
        <v>0</v>
      </c>
    </row>
    <row r="154" s="2" customFormat="1" ht="21.75" customHeight="1">
      <c r="A154" s="38"/>
      <c r="B154" s="39"/>
      <c r="C154" s="218" t="s">
        <v>216</v>
      </c>
      <c r="D154" s="218" t="s">
        <v>159</v>
      </c>
      <c r="E154" s="219" t="s">
        <v>260</v>
      </c>
      <c r="F154" s="220" t="s">
        <v>261</v>
      </c>
      <c r="G154" s="221" t="s">
        <v>219</v>
      </c>
      <c r="H154" s="222">
        <v>1</v>
      </c>
      <c r="I154" s="223"/>
      <c r="J154" s="224">
        <f>ROUND(I154*H154,2)</f>
        <v>0</v>
      </c>
      <c r="K154" s="220" t="s">
        <v>177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220</v>
      </c>
      <c r="AT154" s="229" t="s">
        <v>159</v>
      </c>
      <c r="AU154" s="229" t="s">
        <v>165</v>
      </c>
      <c r="AY154" s="17" t="s">
        <v>156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165</v>
      </c>
      <c r="BK154" s="230">
        <f>ROUND(I154*H154,2)</f>
        <v>0</v>
      </c>
      <c r="BL154" s="17" t="s">
        <v>220</v>
      </c>
      <c r="BM154" s="229" t="s">
        <v>926</v>
      </c>
    </row>
    <row r="155" s="2" customFormat="1">
      <c r="A155" s="38"/>
      <c r="B155" s="39"/>
      <c r="C155" s="40"/>
      <c r="D155" s="231" t="s">
        <v>167</v>
      </c>
      <c r="E155" s="40"/>
      <c r="F155" s="232" t="s">
        <v>263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167</v>
      </c>
      <c r="AU155" s="17" t="s">
        <v>165</v>
      </c>
    </row>
    <row r="156" s="2" customFormat="1" ht="24.15" customHeight="1">
      <c r="A156" s="38"/>
      <c r="B156" s="39"/>
      <c r="C156" s="218" t="s">
        <v>157</v>
      </c>
      <c r="D156" s="218" t="s">
        <v>159</v>
      </c>
      <c r="E156" s="219" t="s">
        <v>265</v>
      </c>
      <c r="F156" s="220" t="s">
        <v>266</v>
      </c>
      <c r="G156" s="221" t="s">
        <v>219</v>
      </c>
      <c r="H156" s="222">
        <v>1</v>
      </c>
      <c r="I156" s="223"/>
      <c r="J156" s="224">
        <f>ROUND(I156*H156,2)</f>
        <v>0</v>
      </c>
      <c r="K156" s="220" t="s">
        <v>177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0.00017000000000000001</v>
      </c>
      <c r="R156" s="227">
        <f>Q156*H156</f>
        <v>0.00017000000000000001</v>
      </c>
      <c r="S156" s="227">
        <v>0.22625000000000001</v>
      </c>
      <c r="T156" s="228">
        <f>S156*H156</f>
        <v>0.22625000000000001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220</v>
      </c>
      <c r="AT156" s="229" t="s">
        <v>159</v>
      </c>
      <c r="AU156" s="229" t="s">
        <v>165</v>
      </c>
      <c r="AY156" s="17" t="s">
        <v>156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165</v>
      </c>
      <c r="BK156" s="230">
        <f>ROUND(I156*H156,2)</f>
        <v>0</v>
      </c>
      <c r="BL156" s="17" t="s">
        <v>220</v>
      </c>
      <c r="BM156" s="229" t="s">
        <v>927</v>
      </c>
    </row>
    <row r="157" s="2" customFormat="1">
      <c r="A157" s="38"/>
      <c r="B157" s="39"/>
      <c r="C157" s="40"/>
      <c r="D157" s="231" t="s">
        <v>167</v>
      </c>
      <c r="E157" s="40"/>
      <c r="F157" s="232" t="s">
        <v>268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167</v>
      </c>
      <c r="AU157" s="17" t="s">
        <v>165</v>
      </c>
    </row>
    <row r="158" s="13" customFormat="1">
      <c r="A158" s="13"/>
      <c r="B158" s="237"/>
      <c r="C158" s="238"/>
      <c r="D158" s="231" t="s">
        <v>170</v>
      </c>
      <c r="E158" s="239" t="s">
        <v>1</v>
      </c>
      <c r="F158" s="240" t="s">
        <v>269</v>
      </c>
      <c r="G158" s="238"/>
      <c r="H158" s="239" t="s">
        <v>1</v>
      </c>
      <c r="I158" s="241"/>
      <c r="J158" s="238"/>
      <c r="K158" s="238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170</v>
      </c>
      <c r="AU158" s="246" t="s">
        <v>165</v>
      </c>
      <c r="AV158" s="13" t="s">
        <v>85</v>
      </c>
      <c r="AW158" s="13" t="s">
        <v>33</v>
      </c>
      <c r="AX158" s="13" t="s">
        <v>77</v>
      </c>
      <c r="AY158" s="246" t="s">
        <v>156</v>
      </c>
    </row>
    <row r="159" s="14" customFormat="1">
      <c r="A159" s="14"/>
      <c r="B159" s="247"/>
      <c r="C159" s="248"/>
      <c r="D159" s="231" t="s">
        <v>170</v>
      </c>
      <c r="E159" s="249" t="s">
        <v>1</v>
      </c>
      <c r="F159" s="250" t="s">
        <v>85</v>
      </c>
      <c r="G159" s="248"/>
      <c r="H159" s="251">
        <v>1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170</v>
      </c>
      <c r="AU159" s="257" t="s">
        <v>165</v>
      </c>
      <c r="AV159" s="14" t="s">
        <v>165</v>
      </c>
      <c r="AW159" s="14" t="s">
        <v>33</v>
      </c>
      <c r="AX159" s="14" t="s">
        <v>85</v>
      </c>
      <c r="AY159" s="257" t="s">
        <v>156</v>
      </c>
    </row>
    <row r="160" s="2" customFormat="1" ht="33" customHeight="1">
      <c r="A160" s="38"/>
      <c r="B160" s="39"/>
      <c r="C160" s="218" t="s">
        <v>111</v>
      </c>
      <c r="D160" s="218" t="s">
        <v>159</v>
      </c>
      <c r="E160" s="219" t="s">
        <v>271</v>
      </c>
      <c r="F160" s="220" t="s">
        <v>272</v>
      </c>
      <c r="G160" s="221" t="s">
        <v>162</v>
      </c>
      <c r="H160" s="222">
        <v>1</v>
      </c>
      <c r="I160" s="223"/>
      <c r="J160" s="224">
        <f>ROUND(I160*H160,2)</f>
        <v>0</v>
      </c>
      <c r="K160" s="220" t="s">
        <v>163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0.27444270999999998</v>
      </c>
      <c r="R160" s="227">
        <f>Q160*H160</f>
        <v>0.27444270999999998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220</v>
      </c>
      <c r="AT160" s="229" t="s">
        <v>159</v>
      </c>
      <c r="AU160" s="229" t="s">
        <v>165</v>
      </c>
      <c r="AY160" s="17" t="s">
        <v>156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165</v>
      </c>
      <c r="BK160" s="230">
        <f>ROUND(I160*H160,2)</f>
        <v>0</v>
      </c>
      <c r="BL160" s="17" t="s">
        <v>220</v>
      </c>
      <c r="BM160" s="229" t="s">
        <v>928</v>
      </c>
    </row>
    <row r="161" s="2" customFormat="1">
      <c r="A161" s="38"/>
      <c r="B161" s="39"/>
      <c r="C161" s="40"/>
      <c r="D161" s="231" t="s">
        <v>167</v>
      </c>
      <c r="E161" s="40"/>
      <c r="F161" s="232" t="s">
        <v>274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167</v>
      </c>
      <c r="AU161" s="17" t="s">
        <v>165</v>
      </c>
    </row>
    <row r="162" s="2" customFormat="1">
      <c r="A162" s="38"/>
      <c r="B162" s="39"/>
      <c r="C162" s="40"/>
      <c r="D162" s="231" t="s">
        <v>168</v>
      </c>
      <c r="E162" s="40"/>
      <c r="F162" s="236" t="s">
        <v>481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168</v>
      </c>
      <c r="AU162" s="17" t="s">
        <v>165</v>
      </c>
    </row>
    <row r="163" s="14" customFormat="1">
      <c r="A163" s="14"/>
      <c r="B163" s="247"/>
      <c r="C163" s="248"/>
      <c r="D163" s="231" t="s">
        <v>170</v>
      </c>
      <c r="E163" s="249" t="s">
        <v>1</v>
      </c>
      <c r="F163" s="250" t="s">
        <v>85</v>
      </c>
      <c r="G163" s="248"/>
      <c r="H163" s="251">
        <v>1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170</v>
      </c>
      <c r="AU163" s="257" t="s">
        <v>165</v>
      </c>
      <c r="AV163" s="14" t="s">
        <v>165</v>
      </c>
      <c r="AW163" s="14" t="s">
        <v>33</v>
      </c>
      <c r="AX163" s="14" t="s">
        <v>85</v>
      </c>
      <c r="AY163" s="257" t="s">
        <v>156</v>
      </c>
    </row>
    <row r="164" s="2" customFormat="1" ht="16.5" customHeight="1">
      <c r="A164" s="38"/>
      <c r="B164" s="39"/>
      <c r="C164" s="218" t="s">
        <v>114</v>
      </c>
      <c r="D164" s="218" t="s">
        <v>159</v>
      </c>
      <c r="E164" s="219" t="s">
        <v>277</v>
      </c>
      <c r="F164" s="220" t="s">
        <v>278</v>
      </c>
      <c r="G164" s="221" t="s">
        <v>162</v>
      </c>
      <c r="H164" s="222">
        <v>1</v>
      </c>
      <c r="I164" s="223"/>
      <c r="J164" s="224">
        <f>ROUND(I164*H164,2)</f>
        <v>0</v>
      </c>
      <c r="K164" s="220" t="s">
        <v>177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220</v>
      </c>
      <c r="AT164" s="229" t="s">
        <v>159</v>
      </c>
      <c r="AU164" s="229" t="s">
        <v>165</v>
      </c>
      <c r="AY164" s="17" t="s">
        <v>156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165</v>
      </c>
      <c r="BK164" s="230">
        <f>ROUND(I164*H164,2)</f>
        <v>0</v>
      </c>
      <c r="BL164" s="17" t="s">
        <v>220</v>
      </c>
      <c r="BM164" s="229" t="s">
        <v>929</v>
      </c>
    </row>
    <row r="165" s="2" customFormat="1">
      <c r="A165" s="38"/>
      <c r="B165" s="39"/>
      <c r="C165" s="40"/>
      <c r="D165" s="231" t="s">
        <v>167</v>
      </c>
      <c r="E165" s="40"/>
      <c r="F165" s="232" t="s">
        <v>280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167</v>
      </c>
      <c r="AU165" s="17" t="s">
        <v>165</v>
      </c>
    </row>
    <row r="166" s="2" customFormat="1" ht="24.15" customHeight="1">
      <c r="A166" s="38"/>
      <c r="B166" s="39"/>
      <c r="C166" s="218" t="s">
        <v>117</v>
      </c>
      <c r="D166" s="218" t="s">
        <v>159</v>
      </c>
      <c r="E166" s="219" t="s">
        <v>282</v>
      </c>
      <c r="F166" s="220" t="s">
        <v>283</v>
      </c>
      <c r="G166" s="221" t="s">
        <v>186</v>
      </c>
      <c r="H166" s="222">
        <v>0.38600000000000001</v>
      </c>
      <c r="I166" s="223"/>
      <c r="J166" s="224">
        <f>ROUND(I166*H166,2)</f>
        <v>0</v>
      </c>
      <c r="K166" s="220" t="s">
        <v>177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220</v>
      </c>
      <c r="AT166" s="229" t="s">
        <v>159</v>
      </c>
      <c r="AU166" s="229" t="s">
        <v>165</v>
      </c>
      <c r="AY166" s="17" t="s">
        <v>156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165</v>
      </c>
      <c r="BK166" s="230">
        <f>ROUND(I166*H166,2)</f>
        <v>0</v>
      </c>
      <c r="BL166" s="17" t="s">
        <v>220</v>
      </c>
      <c r="BM166" s="229" t="s">
        <v>930</v>
      </c>
    </row>
    <row r="167" s="2" customFormat="1">
      <c r="A167" s="38"/>
      <c r="B167" s="39"/>
      <c r="C167" s="40"/>
      <c r="D167" s="231" t="s">
        <v>167</v>
      </c>
      <c r="E167" s="40"/>
      <c r="F167" s="232" t="s">
        <v>285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167</v>
      </c>
      <c r="AU167" s="17" t="s">
        <v>165</v>
      </c>
    </row>
    <row r="168" s="2" customFormat="1" ht="21.75" customHeight="1">
      <c r="A168" s="38"/>
      <c r="B168" s="39"/>
      <c r="C168" s="218" t="s">
        <v>242</v>
      </c>
      <c r="D168" s="218" t="s">
        <v>159</v>
      </c>
      <c r="E168" s="219" t="s">
        <v>286</v>
      </c>
      <c r="F168" s="220" t="s">
        <v>287</v>
      </c>
      <c r="G168" s="221" t="s">
        <v>255</v>
      </c>
      <c r="H168" s="268"/>
      <c r="I168" s="223"/>
      <c r="J168" s="224">
        <f>ROUND(I168*H168,2)</f>
        <v>0</v>
      </c>
      <c r="K168" s="220" t="s">
        <v>177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220</v>
      </c>
      <c r="AT168" s="229" t="s">
        <v>159</v>
      </c>
      <c r="AU168" s="229" t="s">
        <v>165</v>
      </c>
      <c r="AY168" s="17" t="s">
        <v>156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165</v>
      </c>
      <c r="BK168" s="230">
        <f>ROUND(I168*H168,2)</f>
        <v>0</v>
      </c>
      <c r="BL168" s="17" t="s">
        <v>220</v>
      </c>
      <c r="BM168" s="229" t="s">
        <v>931</v>
      </c>
    </row>
    <row r="169" s="2" customFormat="1">
      <c r="A169" s="38"/>
      <c r="B169" s="39"/>
      <c r="C169" s="40"/>
      <c r="D169" s="231" t="s">
        <v>167</v>
      </c>
      <c r="E169" s="40"/>
      <c r="F169" s="232" t="s">
        <v>289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167</v>
      </c>
      <c r="AU169" s="17" t="s">
        <v>165</v>
      </c>
    </row>
    <row r="170" s="12" customFormat="1" ht="22.8" customHeight="1">
      <c r="A170" s="12"/>
      <c r="B170" s="202"/>
      <c r="C170" s="203"/>
      <c r="D170" s="204" t="s">
        <v>76</v>
      </c>
      <c r="E170" s="216" t="s">
        <v>290</v>
      </c>
      <c r="F170" s="216" t="s">
        <v>291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SUM(P171:P172)</f>
        <v>0</v>
      </c>
      <c r="Q170" s="210"/>
      <c r="R170" s="211">
        <f>SUM(R171:R172)</f>
        <v>0.00036000000000000002</v>
      </c>
      <c r="S170" s="210"/>
      <c r="T170" s="212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165</v>
      </c>
      <c r="AT170" s="214" t="s">
        <v>76</v>
      </c>
      <c r="AU170" s="214" t="s">
        <v>85</v>
      </c>
      <c r="AY170" s="213" t="s">
        <v>156</v>
      </c>
      <c r="BK170" s="215">
        <f>SUM(BK171:BK172)</f>
        <v>0</v>
      </c>
    </row>
    <row r="171" s="2" customFormat="1" ht="24.15" customHeight="1">
      <c r="A171" s="38"/>
      <c r="B171" s="39"/>
      <c r="C171" s="218" t="s">
        <v>247</v>
      </c>
      <c r="D171" s="218" t="s">
        <v>159</v>
      </c>
      <c r="E171" s="219" t="s">
        <v>293</v>
      </c>
      <c r="F171" s="220" t="s">
        <v>294</v>
      </c>
      <c r="G171" s="221" t="s">
        <v>219</v>
      </c>
      <c r="H171" s="222">
        <v>1</v>
      </c>
      <c r="I171" s="223"/>
      <c r="J171" s="224">
        <f>ROUND(I171*H171,2)</f>
        <v>0</v>
      </c>
      <c r="K171" s="220" t="s">
        <v>177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0.00036000000000000002</v>
      </c>
      <c r="R171" s="227">
        <f>Q171*H171</f>
        <v>0.00036000000000000002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220</v>
      </c>
      <c r="AT171" s="229" t="s">
        <v>159</v>
      </c>
      <c r="AU171" s="229" t="s">
        <v>165</v>
      </c>
      <c r="AY171" s="17" t="s">
        <v>156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165</v>
      </c>
      <c r="BK171" s="230">
        <f>ROUND(I171*H171,2)</f>
        <v>0</v>
      </c>
      <c r="BL171" s="17" t="s">
        <v>220</v>
      </c>
      <c r="BM171" s="229" t="s">
        <v>932</v>
      </c>
    </row>
    <row r="172" s="2" customFormat="1">
      <c r="A172" s="38"/>
      <c r="B172" s="39"/>
      <c r="C172" s="40"/>
      <c r="D172" s="231" t="s">
        <v>167</v>
      </c>
      <c r="E172" s="40"/>
      <c r="F172" s="232" t="s">
        <v>296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167</v>
      </c>
      <c r="AU172" s="17" t="s">
        <v>165</v>
      </c>
    </row>
    <row r="173" s="12" customFormat="1" ht="25.92" customHeight="1">
      <c r="A173" s="12"/>
      <c r="B173" s="202"/>
      <c r="C173" s="203"/>
      <c r="D173" s="204" t="s">
        <v>76</v>
      </c>
      <c r="E173" s="205" t="s">
        <v>351</v>
      </c>
      <c r="F173" s="205" t="s">
        <v>352</v>
      </c>
      <c r="G173" s="203"/>
      <c r="H173" s="203"/>
      <c r="I173" s="206"/>
      <c r="J173" s="207">
        <f>BK173</f>
        <v>0</v>
      </c>
      <c r="K173" s="203"/>
      <c r="L173" s="208"/>
      <c r="M173" s="209"/>
      <c r="N173" s="210"/>
      <c r="O173" s="210"/>
      <c r="P173" s="211">
        <f>SUM(P174:P209)</f>
        <v>0</v>
      </c>
      <c r="Q173" s="210"/>
      <c r="R173" s="211">
        <f>SUM(R174:R209)</f>
        <v>0.009689999999999999</v>
      </c>
      <c r="S173" s="210"/>
      <c r="T173" s="212">
        <f>SUM(T174:T209)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164</v>
      </c>
      <c r="AT173" s="214" t="s">
        <v>76</v>
      </c>
      <c r="AU173" s="214" t="s">
        <v>77</v>
      </c>
      <c r="AY173" s="213" t="s">
        <v>156</v>
      </c>
      <c r="BK173" s="215">
        <f>SUM(BK174:BK209)</f>
        <v>0</v>
      </c>
    </row>
    <row r="174" s="2" customFormat="1" ht="16.5" customHeight="1">
      <c r="A174" s="38"/>
      <c r="B174" s="39"/>
      <c r="C174" s="218" t="s">
        <v>8</v>
      </c>
      <c r="D174" s="218" t="s">
        <v>159</v>
      </c>
      <c r="E174" s="219" t="s">
        <v>354</v>
      </c>
      <c r="F174" s="220" t="s">
        <v>355</v>
      </c>
      <c r="G174" s="221" t="s">
        <v>356</v>
      </c>
      <c r="H174" s="222">
        <v>24</v>
      </c>
      <c r="I174" s="223"/>
      <c r="J174" s="224">
        <f>ROUND(I174*H174,2)</f>
        <v>0</v>
      </c>
      <c r="K174" s="220" t="s">
        <v>163</v>
      </c>
      <c r="L174" s="44"/>
      <c r="M174" s="225" t="s">
        <v>1</v>
      </c>
      <c r="N174" s="226" t="s">
        <v>43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358</v>
      </c>
      <c r="AT174" s="229" t="s">
        <v>159</v>
      </c>
      <c r="AU174" s="229" t="s">
        <v>85</v>
      </c>
      <c r="AY174" s="17" t="s">
        <v>156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165</v>
      </c>
      <c r="BK174" s="230">
        <f>ROUND(I174*H174,2)</f>
        <v>0</v>
      </c>
      <c r="BL174" s="17" t="s">
        <v>358</v>
      </c>
      <c r="BM174" s="229" t="s">
        <v>933</v>
      </c>
    </row>
    <row r="175" s="2" customFormat="1">
      <c r="A175" s="38"/>
      <c r="B175" s="39"/>
      <c r="C175" s="40"/>
      <c r="D175" s="231" t="s">
        <v>167</v>
      </c>
      <c r="E175" s="40"/>
      <c r="F175" s="232" t="s">
        <v>360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167</v>
      </c>
      <c r="AU175" s="17" t="s">
        <v>85</v>
      </c>
    </row>
    <row r="176" s="2" customFormat="1">
      <c r="A176" s="38"/>
      <c r="B176" s="39"/>
      <c r="C176" s="40"/>
      <c r="D176" s="231" t="s">
        <v>168</v>
      </c>
      <c r="E176" s="40"/>
      <c r="F176" s="236" t="s">
        <v>361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168</v>
      </c>
      <c r="AU176" s="17" t="s">
        <v>85</v>
      </c>
    </row>
    <row r="177" s="13" customFormat="1">
      <c r="A177" s="13"/>
      <c r="B177" s="237"/>
      <c r="C177" s="238"/>
      <c r="D177" s="231" t="s">
        <v>170</v>
      </c>
      <c r="E177" s="239" t="s">
        <v>1</v>
      </c>
      <c r="F177" s="240" t="s">
        <v>362</v>
      </c>
      <c r="G177" s="238"/>
      <c r="H177" s="239" t="s">
        <v>1</v>
      </c>
      <c r="I177" s="241"/>
      <c r="J177" s="238"/>
      <c r="K177" s="238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170</v>
      </c>
      <c r="AU177" s="246" t="s">
        <v>85</v>
      </c>
      <c r="AV177" s="13" t="s">
        <v>85</v>
      </c>
      <c r="AW177" s="13" t="s">
        <v>33</v>
      </c>
      <c r="AX177" s="13" t="s">
        <v>77</v>
      </c>
      <c r="AY177" s="246" t="s">
        <v>156</v>
      </c>
    </row>
    <row r="178" s="14" customFormat="1">
      <c r="A178" s="14"/>
      <c r="B178" s="247"/>
      <c r="C178" s="248"/>
      <c r="D178" s="231" t="s">
        <v>170</v>
      </c>
      <c r="E178" s="249" t="s">
        <v>1</v>
      </c>
      <c r="F178" s="250" t="s">
        <v>304</v>
      </c>
      <c r="G178" s="248"/>
      <c r="H178" s="251">
        <v>24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170</v>
      </c>
      <c r="AU178" s="257" t="s">
        <v>85</v>
      </c>
      <c r="AV178" s="14" t="s">
        <v>165</v>
      </c>
      <c r="AW178" s="14" t="s">
        <v>33</v>
      </c>
      <c r="AX178" s="14" t="s">
        <v>85</v>
      </c>
      <c r="AY178" s="257" t="s">
        <v>156</v>
      </c>
    </row>
    <row r="179" s="2" customFormat="1" ht="16.5" customHeight="1">
      <c r="A179" s="38"/>
      <c r="B179" s="39"/>
      <c r="C179" s="218" t="s">
        <v>220</v>
      </c>
      <c r="D179" s="218" t="s">
        <v>159</v>
      </c>
      <c r="E179" s="219" t="s">
        <v>364</v>
      </c>
      <c r="F179" s="220" t="s">
        <v>365</v>
      </c>
      <c r="G179" s="221" t="s">
        <v>356</v>
      </c>
      <c r="H179" s="222">
        <v>5</v>
      </c>
      <c r="I179" s="223"/>
      <c r="J179" s="224">
        <f>ROUND(I179*H179,2)</f>
        <v>0</v>
      </c>
      <c r="K179" s="220" t="s">
        <v>177</v>
      </c>
      <c r="L179" s="44"/>
      <c r="M179" s="225" t="s">
        <v>1</v>
      </c>
      <c r="N179" s="226" t="s">
        <v>43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358</v>
      </c>
      <c r="AT179" s="229" t="s">
        <v>159</v>
      </c>
      <c r="AU179" s="229" t="s">
        <v>85</v>
      </c>
      <c r="AY179" s="17" t="s">
        <v>156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165</v>
      </c>
      <c r="BK179" s="230">
        <f>ROUND(I179*H179,2)</f>
        <v>0</v>
      </c>
      <c r="BL179" s="17" t="s">
        <v>358</v>
      </c>
      <c r="BM179" s="229" t="s">
        <v>934</v>
      </c>
    </row>
    <row r="180" s="2" customFormat="1">
      <c r="A180" s="38"/>
      <c r="B180" s="39"/>
      <c r="C180" s="40"/>
      <c r="D180" s="231" t="s">
        <v>167</v>
      </c>
      <c r="E180" s="40"/>
      <c r="F180" s="232" t="s">
        <v>367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167</v>
      </c>
      <c r="AU180" s="17" t="s">
        <v>85</v>
      </c>
    </row>
    <row r="181" s="13" customFormat="1">
      <c r="A181" s="13"/>
      <c r="B181" s="237"/>
      <c r="C181" s="238"/>
      <c r="D181" s="231" t="s">
        <v>170</v>
      </c>
      <c r="E181" s="239" t="s">
        <v>1</v>
      </c>
      <c r="F181" s="240" t="s">
        <v>368</v>
      </c>
      <c r="G181" s="238"/>
      <c r="H181" s="239" t="s">
        <v>1</v>
      </c>
      <c r="I181" s="241"/>
      <c r="J181" s="238"/>
      <c r="K181" s="238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170</v>
      </c>
      <c r="AU181" s="246" t="s">
        <v>85</v>
      </c>
      <c r="AV181" s="13" t="s">
        <v>85</v>
      </c>
      <c r="AW181" s="13" t="s">
        <v>33</v>
      </c>
      <c r="AX181" s="13" t="s">
        <v>77</v>
      </c>
      <c r="AY181" s="246" t="s">
        <v>156</v>
      </c>
    </row>
    <row r="182" s="14" customFormat="1">
      <c r="A182" s="14"/>
      <c r="B182" s="247"/>
      <c r="C182" s="248"/>
      <c r="D182" s="231" t="s">
        <v>170</v>
      </c>
      <c r="E182" s="249" t="s">
        <v>1</v>
      </c>
      <c r="F182" s="250" t="s">
        <v>164</v>
      </c>
      <c r="G182" s="248"/>
      <c r="H182" s="251">
        <v>4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170</v>
      </c>
      <c r="AU182" s="257" t="s">
        <v>85</v>
      </c>
      <c r="AV182" s="14" t="s">
        <v>165</v>
      </c>
      <c r="AW182" s="14" t="s">
        <v>33</v>
      </c>
      <c r="AX182" s="14" t="s">
        <v>77</v>
      </c>
      <c r="AY182" s="257" t="s">
        <v>156</v>
      </c>
    </row>
    <row r="183" s="13" customFormat="1">
      <c r="A183" s="13"/>
      <c r="B183" s="237"/>
      <c r="C183" s="238"/>
      <c r="D183" s="231" t="s">
        <v>170</v>
      </c>
      <c r="E183" s="239" t="s">
        <v>1</v>
      </c>
      <c r="F183" s="240" t="s">
        <v>500</v>
      </c>
      <c r="G183" s="238"/>
      <c r="H183" s="239" t="s">
        <v>1</v>
      </c>
      <c r="I183" s="241"/>
      <c r="J183" s="238"/>
      <c r="K183" s="238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170</v>
      </c>
      <c r="AU183" s="246" t="s">
        <v>85</v>
      </c>
      <c r="AV183" s="13" t="s">
        <v>85</v>
      </c>
      <c r="AW183" s="13" t="s">
        <v>33</v>
      </c>
      <c r="AX183" s="13" t="s">
        <v>77</v>
      </c>
      <c r="AY183" s="246" t="s">
        <v>156</v>
      </c>
    </row>
    <row r="184" s="14" customFormat="1">
      <c r="A184" s="14"/>
      <c r="B184" s="247"/>
      <c r="C184" s="248"/>
      <c r="D184" s="231" t="s">
        <v>170</v>
      </c>
      <c r="E184" s="249" t="s">
        <v>1</v>
      </c>
      <c r="F184" s="250" t="s">
        <v>85</v>
      </c>
      <c r="G184" s="248"/>
      <c r="H184" s="251">
        <v>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170</v>
      </c>
      <c r="AU184" s="257" t="s">
        <v>85</v>
      </c>
      <c r="AV184" s="14" t="s">
        <v>165</v>
      </c>
      <c r="AW184" s="14" t="s">
        <v>33</v>
      </c>
      <c r="AX184" s="14" t="s">
        <v>77</v>
      </c>
      <c r="AY184" s="257" t="s">
        <v>156</v>
      </c>
    </row>
    <row r="185" s="15" customFormat="1">
      <c r="A185" s="15"/>
      <c r="B185" s="269"/>
      <c r="C185" s="270"/>
      <c r="D185" s="231" t="s">
        <v>170</v>
      </c>
      <c r="E185" s="271" t="s">
        <v>1</v>
      </c>
      <c r="F185" s="272" t="s">
        <v>370</v>
      </c>
      <c r="G185" s="270"/>
      <c r="H185" s="273">
        <v>5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170</v>
      </c>
      <c r="AU185" s="279" t="s">
        <v>85</v>
      </c>
      <c r="AV185" s="15" t="s">
        <v>164</v>
      </c>
      <c r="AW185" s="15" t="s">
        <v>33</v>
      </c>
      <c r="AX185" s="15" t="s">
        <v>85</v>
      </c>
      <c r="AY185" s="279" t="s">
        <v>156</v>
      </c>
    </row>
    <row r="186" s="2" customFormat="1" ht="24.15" customHeight="1">
      <c r="A186" s="38"/>
      <c r="B186" s="39"/>
      <c r="C186" s="258" t="s">
        <v>264</v>
      </c>
      <c r="D186" s="258" t="s">
        <v>223</v>
      </c>
      <c r="E186" s="259" t="s">
        <v>395</v>
      </c>
      <c r="F186" s="260" t="s">
        <v>396</v>
      </c>
      <c r="G186" s="261" t="s">
        <v>219</v>
      </c>
      <c r="H186" s="262">
        <v>1</v>
      </c>
      <c r="I186" s="263"/>
      <c r="J186" s="264">
        <f>ROUND(I186*H186,2)</f>
        <v>0</v>
      </c>
      <c r="K186" s="260" t="s">
        <v>317</v>
      </c>
      <c r="L186" s="265"/>
      <c r="M186" s="266" t="s">
        <v>1</v>
      </c>
      <c r="N186" s="267" t="s">
        <v>43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358</v>
      </c>
      <c r="AT186" s="229" t="s">
        <v>223</v>
      </c>
      <c r="AU186" s="229" t="s">
        <v>85</v>
      </c>
      <c r="AY186" s="17" t="s">
        <v>156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165</v>
      </c>
      <c r="BK186" s="230">
        <f>ROUND(I186*H186,2)</f>
        <v>0</v>
      </c>
      <c r="BL186" s="17" t="s">
        <v>358</v>
      </c>
      <c r="BM186" s="229" t="s">
        <v>935</v>
      </c>
    </row>
    <row r="187" s="2" customFormat="1">
      <c r="A187" s="38"/>
      <c r="B187" s="39"/>
      <c r="C187" s="40"/>
      <c r="D187" s="231" t="s">
        <v>167</v>
      </c>
      <c r="E187" s="40"/>
      <c r="F187" s="232" t="s">
        <v>396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167</v>
      </c>
      <c r="AU187" s="17" t="s">
        <v>85</v>
      </c>
    </row>
    <row r="188" s="13" customFormat="1">
      <c r="A188" s="13"/>
      <c r="B188" s="237"/>
      <c r="C188" s="238"/>
      <c r="D188" s="231" t="s">
        <v>170</v>
      </c>
      <c r="E188" s="239" t="s">
        <v>1</v>
      </c>
      <c r="F188" s="240" t="s">
        <v>398</v>
      </c>
      <c r="G188" s="238"/>
      <c r="H188" s="239" t="s">
        <v>1</v>
      </c>
      <c r="I188" s="241"/>
      <c r="J188" s="238"/>
      <c r="K188" s="238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170</v>
      </c>
      <c r="AU188" s="246" t="s">
        <v>85</v>
      </c>
      <c r="AV188" s="13" t="s">
        <v>85</v>
      </c>
      <c r="AW188" s="13" t="s">
        <v>33</v>
      </c>
      <c r="AX188" s="13" t="s">
        <v>77</v>
      </c>
      <c r="AY188" s="246" t="s">
        <v>156</v>
      </c>
    </row>
    <row r="189" s="14" customFormat="1">
      <c r="A189" s="14"/>
      <c r="B189" s="247"/>
      <c r="C189" s="248"/>
      <c r="D189" s="231" t="s">
        <v>170</v>
      </c>
      <c r="E189" s="249" t="s">
        <v>1</v>
      </c>
      <c r="F189" s="250" t="s">
        <v>85</v>
      </c>
      <c r="G189" s="248"/>
      <c r="H189" s="251">
        <v>1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170</v>
      </c>
      <c r="AU189" s="257" t="s">
        <v>85</v>
      </c>
      <c r="AV189" s="14" t="s">
        <v>165</v>
      </c>
      <c r="AW189" s="14" t="s">
        <v>33</v>
      </c>
      <c r="AX189" s="14" t="s">
        <v>85</v>
      </c>
      <c r="AY189" s="257" t="s">
        <v>156</v>
      </c>
    </row>
    <row r="190" s="2" customFormat="1" ht="16.5" customHeight="1">
      <c r="A190" s="38"/>
      <c r="B190" s="39"/>
      <c r="C190" s="218" t="s">
        <v>270</v>
      </c>
      <c r="D190" s="218" t="s">
        <v>159</v>
      </c>
      <c r="E190" s="219" t="s">
        <v>399</v>
      </c>
      <c r="F190" s="220" t="s">
        <v>400</v>
      </c>
      <c r="G190" s="221" t="s">
        <v>356</v>
      </c>
      <c r="H190" s="222">
        <v>4</v>
      </c>
      <c r="I190" s="223"/>
      <c r="J190" s="224">
        <f>ROUND(I190*H190,2)</f>
        <v>0</v>
      </c>
      <c r="K190" s="220" t="s">
        <v>177</v>
      </c>
      <c r="L190" s="44"/>
      <c r="M190" s="225" t="s">
        <v>1</v>
      </c>
      <c r="N190" s="226" t="s">
        <v>43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358</v>
      </c>
      <c r="AT190" s="229" t="s">
        <v>159</v>
      </c>
      <c r="AU190" s="229" t="s">
        <v>85</v>
      </c>
      <c r="AY190" s="17" t="s">
        <v>156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165</v>
      </c>
      <c r="BK190" s="230">
        <f>ROUND(I190*H190,2)</f>
        <v>0</v>
      </c>
      <c r="BL190" s="17" t="s">
        <v>358</v>
      </c>
      <c r="BM190" s="229" t="s">
        <v>936</v>
      </c>
    </row>
    <row r="191" s="2" customFormat="1">
      <c r="A191" s="38"/>
      <c r="B191" s="39"/>
      <c r="C191" s="40"/>
      <c r="D191" s="231" t="s">
        <v>167</v>
      </c>
      <c r="E191" s="40"/>
      <c r="F191" s="232" t="s">
        <v>402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167</v>
      </c>
      <c r="AU191" s="17" t="s">
        <v>85</v>
      </c>
    </row>
    <row r="192" s="13" customFormat="1">
      <c r="A192" s="13"/>
      <c r="B192" s="237"/>
      <c r="C192" s="238"/>
      <c r="D192" s="231" t="s">
        <v>170</v>
      </c>
      <c r="E192" s="239" t="s">
        <v>1</v>
      </c>
      <c r="F192" s="240" t="s">
        <v>403</v>
      </c>
      <c r="G192" s="238"/>
      <c r="H192" s="239" t="s">
        <v>1</v>
      </c>
      <c r="I192" s="241"/>
      <c r="J192" s="238"/>
      <c r="K192" s="238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170</v>
      </c>
      <c r="AU192" s="246" t="s">
        <v>85</v>
      </c>
      <c r="AV192" s="13" t="s">
        <v>85</v>
      </c>
      <c r="AW192" s="13" t="s">
        <v>33</v>
      </c>
      <c r="AX192" s="13" t="s">
        <v>77</v>
      </c>
      <c r="AY192" s="246" t="s">
        <v>156</v>
      </c>
    </row>
    <row r="193" s="13" customFormat="1">
      <c r="A193" s="13"/>
      <c r="B193" s="237"/>
      <c r="C193" s="238"/>
      <c r="D193" s="231" t="s">
        <v>170</v>
      </c>
      <c r="E193" s="239" t="s">
        <v>1</v>
      </c>
      <c r="F193" s="240" t="s">
        <v>404</v>
      </c>
      <c r="G193" s="238"/>
      <c r="H193" s="239" t="s">
        <v>1</v>
      </c>
      <c r="I193" s="241"/>
      <c r="J193" s="238"/>
      <c r="K193" s="238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170</v>
      </c>
      <c r="AU193" s="246" t="s">
        <v>85</v>
      </c>
      <c r="AV193" s="13" t="s">
        <v>85</v>
      </c>
      <c r="AW193" s="13" t="s">
        <v>33</v>
      </c>
      <c r="AX193" s="13" t="s">
        <v>77</v>
      </c>
      <c r="AY193" s="246" t="s">
        <v>156</v>
      </c>
    </row>
    <row r="194" s="14" customFormat="1">
      <c r="A194" s="14"/>
      <c r="B194" s="247"/>
      <c r="C194" s="248"/>
      <c r="D194" s="231" t="s">
        <v>170</v>
      </c>
      <c r="E194" s="249" t="s">
        <v>1</v>
      </c>
      <c r="F194" s="250" t="s">
        <v>164</v>
      </c>
      <c r="G194" s="248"/>
      <c r="H194" s="251">
        <v>4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170</v>
      </c>
      <c r="AU194" s="257" t="s">
        <v>85</v>
      </c>
      <c r="AV194" s="14" t="s">
        <v>165</v>
      </c>
      <c r="AW194" s="14" t="s">
        <v>33</v>
      </c>
      <c r="AX194" s="14" t="s">
        <v>85</v>
      </c>
      <c r="AY194" s="257" t="s">
        <v>156</v>
      </c>
    </row>
    <row r="195" s="2" customFormat="1" ht="16.5" customHeight="1">
      <c r="A195" s="38"/>
      <c r="B195" s="39"/>
      <c r="C195" s="258" t="s">
        <v>276</v>
      </c>
      <c r="D195" s="258" t="s">
        <v>223</v>
      </c>
      <c r="E195" s="259" t="s">
        <v>406</v>
      </c>
      <c r="F195" s="260" t="s">
        <v>407</v>
      </c>
      <c r="G195" s="261" t="s">
        <v>219</v>
      </c>
      <c r="H195" s="262">
        <v>1</v>
      </c>
      <c r="I195" s="263"/>
      <c r="J195" s="264">
        <f>ROUND(I195*H195,2)</f>
        <v>0</v>
      </c>
      <c r="K195" s="260" t="s">
        <v>317</v>
      </c>
      <c r="L195" s="265"/>
      <c r="M195" s="266" t="s">
        <v>1</v>
      </c>
      <c r="N195" s="267" t="s">
        <v>43</v>
      </c>
      <c r="O195" s="91"/>
      <c r="P195" s="227">
        <f>O195*H195</f>
        <v>0</v>
      </c>
      <c r="Q195" s="227">
        <v>0.0014599999999999999</v>
      </c>
      <c r="R195" s="227">
        <f>Q195*H195</f>
        <v>0.0014599999999999999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358</v>
      </c>
      <c r="AT195" s="229" t="s">
        <v>223</v>
      </c>
      <c r="AU195" s="229" t="s">
        <v>85</v>
      </c>
      <c r="AY195" s="17" t="s">
        <v>156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165</v>
      </c>
      <c r="BK195" s="230">
        <f>ROUND(I195*H195,2)</f>
        <v>0</v>
      </c>
      <c r="BL195" s="17" t="s">
        <v>358</v>
      </c>
      <c r="BM195" s="229" t="s">
        <v>937</v>
      </c>
    </row>
    <row r="196" s="2" customFormat="1">
      <c r="A196" s="38"/>
      <c r="B196" s="39"/>
      <c r="C196" s="40"/>
      <c r="D196" s="231" t="s">
        <v>167</v>
      </c>
      <c r="E196" s="40"/>
      <c r="F196" s="232" t="s">
        <v>407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167</v>
      </c>
      <c r="AU196" s="17" t="s">
        <v>85</v>
      </c>
    </row>
    <row r="197" s="2" customFormat="1">
      <c r="A197" s="38"/>
      <c r="B197" s="39"/>
      <c r="C197" s="40"/>
      <c r="D197" s="231" t="s">
        <v>168</v>
      </c>
      <c r="E197" s="40"/>
      <c r="F197" s="236" t="s">
        <v>667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168</v>
      </c>
      <c r="AU197" s="17" t="s">
        <v>85</v>
      </c>
    </row>
    <row r="198" s="2" customFormat="1" ht="16.5" customHeight="1">
      <c r="A198" s="38"/>
      <c r="B198" s="39"/>
      <c r="C198" s="258" t="s">
        <v>281</v>
      </c>
      <c r="D198" s="258" t="s">
        <v>223</v>
      </c>
      <c r="E198" s="259" t="s">
        <v>411</v>
      </c>
      <c r="F198" s="260" t="s">
        <v>412</v>
      </c>
      <c r="G198" s="261" t="s">
        <v>219</v>
      </c>
      <c r="H198" s="262">
        <v>1</v>
      </c>
      <c r="I198" s="263"/>
      <c r="J198" s="264">
        <f>ROUND(I198*H198,2)</f>
        <v>0</v>
      </c>
      <c r="K198" s="260" t="s">
        <v>317</v>
      </c>
      <c r="L198" s="265"/>
      <c r="M198" s="266" t="s">
        <v>1</v>
      </c>
      <c r="N198" s="267" t="s">
        <v>43</v>
      </c>
      <c r="O198" s="91"/>
      <c r="P198" s="227">
        <f>O198*H198</f>
        <v>0</v>
      </c>
      <c r="Q198" s="227">
        <v>0.0016100000000000001</v>
      </c>
      <c r="R198" s="227">
        <f>Q198*H198</f>
        <v>0.0016100000000000001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358</v>
      </c>
      <c r="AT198" s="229" t="s">
        <v>223</v>
      </c>
      <c r="AU198" s="229" t="s">
        <v>85</v>
      </c>
      <c r="AY198" s="17" t="s">
        <v>156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165</v>
      </c>
      <c r="BK198" s="230">
        <f>ROUND(I198*H198,2)</f>
        <v>0</v>
      </c>
      <c r="BL198" s="17" t="s">
        <v>358</v>
      </c>
      <c r="BM198" s="229" t="s">
        <v>938</v>
      </c>
    </row>
    <row r="199" s="2" customFormat="1">
      <c r="A199" s="38"/>
      <c r="B199" s="39"/>
      <c r="C199" s="40"/>
      <c r="D199" s="231" t="s">
        <v>167</v>
      </c>
      <c r="E199" s="40"/>
      <c r="F199" s="232" t="s">
        <v>412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167</v>
      </c>
      <c r="AU199" s="17" t="s">
        <v>85</v>
      </c>
    </row>
    <row r="200" s="2" customFormat="1">
      <c r="A200" s="38"/>
      <c r="B200" s="39"/>
      <c r="C200" s="40"/>
      <c r="D200" s="231" t="s">
        <v>168</v>
      </c>
      <c r="E200" s="40"/>
      <c r="F200" s="236" t="s">
        <v>607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168</v>
      </c>
      <c r="AU200" s="17" t="s">
        <v>85</v>
      </c>
    </row>
    <row r="201" s="2" customFormat="1" ht="16.5" customHeight="1">
      <c r="A201" s="38"/>
      <c r="B201" s="39"/>
      <c r="C201" s="258" t="s">
        <v>7</v>
      </c>
      <c r="D201" s="258" t="s">
        <v>223</v>
      </c>
      <c r="E201" s="259" t="s">
        <v>416</v>
      </c>
      <c r="F201" s="260" t="s">
        <v>417</v>
      </c>
      <c r="G201" s="261" t="s">
        <v>219</v>
      </c>
      <c r="H201" s="262">
        <v>1</v>
      </c>
      <c r="I201" s="263"/>
      <c r="J201" s="264">
        <f>ROUND(I201*H201,2)</f>
        <v>0</v>
      </c>
      <c r="K201" s="260" t="s">
        <v>317</v>
      </c>
      <c r="L201" s="265"/>
      <c r="M201" s="266" t="s">
        <v>1</v>
      </c>
      <c r="N201" s="267" t="s">
        <v>43</v>
      </c>
      <c r="O201" s="91"/>
      <c r="P201" s="227">
        <f>O201*H201</f>
        <v>0</v>
      </c>
      <c r="Q201" s="227">
        <v>0.0048799999999999998</v>
      </c>
      <c r="R201" s="227">
        <f>Q201*H201</f>
        <v>0.0048799999999999998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358</v>
      </c>
      <c r="AT201" s="229" t="s">
        <v>223</v>
      </c>
      <c r="AU201" s="229" t="s">
        <v>85</v>
      </c>
      <c r="AY201" s="17" t="s">
        <v>156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165</v>
      </c>
      <c r="BK201" s="230">
        <f>ROUND(I201*H201,2)</f>
        <v>0</v>
      </c>
      <c r="BL201" s="17" t="s">
        <v>358</v>
      </c>
      <c r="BM201" s="229" t="s">
        <v>939</v>
      </c>
    </row>
    <row r="202" s="2" customFormat="1">
      <c r="A202" s="38"/>
      <c r="B202" s="39"/>
      <c r="C202" s="40"/>
      <c r="D202" s="231" t="s">
        <v>167</v>
      </c>
      <c r="E202" s="40"/>
      <c r="F202" s="232" t="s">
        <v>417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167</v>
      </c>
      <c r="AU202" s="17" t="s">
        <v>85</v>
      </c>
    </row>
    <row r="203" s="2" customFormat="1">
      <c r="A203" s="38"/>
      <c r="B203" s="39"/>
      <c r="C203" s="40"/>
      <c r="D203" s="231" t="s">
        <v>168</v>
      </c>
      <c r="E203" s="40"/>
      <c r="F203" s="236" t="s">
        <v>527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168</v>
      </c>
      <c r="AU203" s="17" t="s">
        <v>85</v>
      </c>
    </row>
    <row r="204" s="2" customFormat="1" ht="16.5" customHeight="1">
      <c r="A204" s="38"/>
      <c r="B204" s="39"/>
      <c r="C204" s="258" t="s">
        <v>292</v>
      </c>
      <c r="D204" s="258" t="s">
        <v>223</v>
      </c>
      <c r="E204" s="259" t="s">
        <v>421</v>
      </c>
      <c r="F204" s="260" t="s">
        <v>422</v>
      </c>
      <c r="G204" s="261" t="s">
        <v>219</v>
      </c>
      <c r="H204" s="262">
        <v>1</v>
      </c>
      <c r="I204" s="263"/>
      <c r="J204" s="264">
        <f>ROUND(I204*H204,2)</f>
        <v>0</v>
      </c>
      <c r="K204" s="260" t="s">
        <v>317</v>
      </c>
      <c r="L204" s="265"/>
      <c r="M204" s="266" t="s">
        <v>1</v>
      </c>
      <c r="N204" s="267" t="s">
        <v>43</v>
      </c>
      <c r="O204" s="91"/>
      <c r="P204" s="227">
        <f>O204*H204</f>
        <v>0</v>
      </c>
      <c r="Q204" s="227">
        <v>0.00131</v>
      </c>
      <c r="R204" s="227">
        <f>Q204*H204</f>
        <v>0.00131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358</v>
      </c>
      <c r="AT204" s="229" t="s">
        <v>223</v>
      </c>
      <c r="AU204" s="229" t="s">
        <v>85</v>
      </c>
      <c r="AY204" s="17" t="s">
        <v>156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165</v>
      </c>
      <c r="BK204" s="230">
        <f>ROUND(I204*H204,2)</f>
        <v>0</v>
      </c>
      <c r="BL204" s="17" t="s">
        <v>358</v>
      </c>
      <c r="BM204" s="229" t="s">
        <v>940</v>
      </c>
    </row>
    <row r="205" s="2" customFormat="1">
      <c r="A205" s="38"/>
      <c r="B205" s="39"/>
      <c r="C205" s="40"/>
      <c r="D205" s="231" t="s">
        <v>167</v>
      </c>
      <c r="E205" s="40"/>
      <c r="F205" s="232" t="s">
        <v>422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167</v>
      </c>
      <c r="AU205" s="17" t="s">
        <v>85</v>
      </c>
    </row>
    <row r="206" s="2" customFormat="1">
      <c r="A206" s="38"/>
      <c r="B206" s="39"/>
      <c r="C206" s="40"/>
      <c r="D206" s="231" t="s">
        <v>168</v>
      </c>
      <c r="E206" s="40"/>
      <c r="F206" s="236" t="s">
        <v>611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168</v>
      </c>
      <c r="AU206" s="17" t="s">
        <v>85</v>
      </c>
    </row>
    <row r="207" s="2" customFormat="1" ht="16.5" customHeight="1">
      <c r="A207" s="38"/>
      <c r="B207" s="39"/>
      <c r="C207" s="258" t="s">
        <v>299</v>
      </c>
      <c r="D207" s="258" t="s">
        <v>223</v>
      </c>
      <c r="E207" s="259" t="s">
        <v>426</v>
      </c>
      <c r="F207" s="260" t="s">
        <v>427</v>
      </c>
      <c r="G207" s="261" t="s">
        <v>219</v>
      </c>
      <c r="H207" s="262">
        <v>1</v>
      </c>
      <c r="I207" s="263"/>
      <c r="J207" s="264">
        <f>ROUND(I207*H207,2)</f>
        <v>0</v>
      </c>
      <c r="K207" s="260" t="s">
        <v>317</v>
      </c>
      <c r="L207" s="265"/>
      <c r="M207" s="266" t="s">
        <v>1</v>
      </c>
      <c r="N207" s="267" t="s">
        <v>43</v>
      </c>
      <c r="O207" s="91"/>
      <c r="P207" s="227">
        <f>O207*H207</f>
        <v>0</v>
      </c>
      <c r="Q207" s="227">
        <v>0.00042999999999999999</v>
      </c>
      <c r="R207" s="227">
        <f>Q207*H207</f>
        <v>0.00042999999999999999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358</v>
      </c>
      <c r="AT207" s="229" t="s">
        <v>223</v>
      </c>
      <c r="AU207" s="229" t="s">
        <v>85</v>
      </c>
      <c r="AY207" s="17" t="s">
        <v>156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165</v>
      </c>
      <c r="BK207" s="230">
        <f>ROUND(I207*H207,2)</f>
        <v>0</v>
      </c>
      <c r="BL207" s="17" t="s">
        <v>358</v>
      </c>
      <c r="BM207" s="229" t="s">
        <v>941</v>
      </c>
    </row>
    <row r="208" s="2" customFormat="1">
      <c r="A208" s="38"/>
      <c r="B208" s="39"/>
      <c r="C208" s="40"/>
      <c r="D208" s="231" t="s">
        <v>167</v>
      </c>
      <c r="E208" s="40"/>
      <c r="F208" s="232" t="s">
        <v>427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167</v>
      </c>
      <c r="AU208" s="17" t="s">
        <v>85</v>
      </c>
    </row>
    <row r="209" s="2" customFormat="1">
      <c r="A209" s="38"/>
      <c r="B209" s="39"/>
      <c r="C209" s="40"/>
      <c r="D209" s="231" t="s">
        <v>168</v>
      </c>
      <c r="E209" s="40"/>
      <c r="F209" s="236" t="s">
        <v>429</v>
      </c>
      <c r="G209" s="40"/>
      <c r="H209" s="40"/>
      <c r="I209" s="233"/>
      <c r="J209" s="40"/>
      <c r="K209" s="40"/>
      <c r="L209" s="44"/>
      <c r="M209" s="280"/>
      <c r="N209" s="281"/>
      <c r="O209" s="282"/>
      <c r="P209" s="282"/>
      <c r="Q209" s="282"/>
      <c r="R209" s="282"/>
      <c r="S209" s="282"/>
      <c r="T209" s="283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168</v>
      </c>
      <c r="AU209" s="17" t="s">
        <v>85</v>
      </c>
    </row>
    <row r="210" s="2" customFormat="1" ht="6.96" customHeight="1">
      <c r="A210" s="38"/>
      <c r="B210" s="66"/>
      <c r="C210" s="67"/>
      <c r="D210" s="67"/>
      <c r="E210" s="67"/>
      <c r="F210" s="67"/>
      <c r="G210" s="67"/>
      <c r="H210" s="67"/>
      <c r="I210" s="67"/>
      <c r="J210" s="67"/>
      <c r="K210" s="67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fQfqrUlnPeF2eugekWtvMxpu8IA4VodrCOcC4kGEGfA4rthTd3wtgo4G4CqmlqttPpgK9OCjGHQhymoGIUvP1g==" hashValue="HHhl+9qMTkUKB41bxx9MtSoZmA/a9YAb1rVF+vvJN+hg3pMknTTVuU646d25T/wibNFqbxU4kdi/jHuqFQdKgQ==" algorithmName="SHA-512" password="CC35"/>
  <autoFilter ref="C123:K20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kotlů na TP - byty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942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ROUND((SUM(BE123:BE163)),  2)</f>
        <v>0</v>
      </c>
      <c r="G33" s="38"/>
      <c r="H33" s="38"/>
      <c r="I33" s="155">
        <v>0.20999999999999999</v>
      </c>
      <c r="J33" s="154">
        <f>ROUND(((SUM(BE123:BE163))*I33),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ROUND((SUM(BF123:BF163)),  2)</f>
        <v>0</v>
      </c>
      <c r="G34" s="38"/>
      <c r="H34" s="38"/>
      <c r="I34" s="155">
        <v>0.14999999999999999</v>
      </c>
      <c r="J34" s="154">
        <f>ROUND(((SUM(BF123:BF163))*I34),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ROUND((SUM(BG123:BG163)),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ROUND((SUM(BH123:BH163)),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ROUND((SUM(BI123:BI163)),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kotlů na TP - byty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11 - VALTICE - výpravni budova, BJ - IC6000384442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127</v>
      </c>
      <c r="D94" s="176"/>
      <c r="E94" s="176"/>
      <c r="F94" s="176"/>
      <c r="G94" s="176"/>
      <c r="H94" s="176"/>
      <c r="I94" s="176"/>
      <c r="J94" s="177" t="s">
        <v>128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129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9" customFormat="1" ht="24.96" customHeight="1">
      <c r="A97" s="9"/>
      <c r="B97" s="179"/>
      <c r="C97" s="180"/>
      <c r="D97" s="181" t="s">
        <v>131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132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133</v>
      </c>
      <c r="E99" s="188"/>
      <c r="F99" s="188"/>
      <c r="G99" s="188"/>
      <c r="H99" s="188"/>
      <c r="I99" s="188"/>
      <c r="J99" s="189">
        <f>J130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134</v>
      </c>
      <c r="E100" s="188"/>
      <c r="F100" s="188"/>
      <c r="G100" s="188"/>
      <c r="H100" s="188"/>
      <c r="I100" s="188"/>
      <c r="J100" s="189">
        <f>J141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135</v>
      </c>
      <c r="E101" s="182"/>
      <c r="F101" s="182"/>
      <c r="G101" s="182"/>
      <c r="H101" s="182"/>
      <c r="I101" s="182"/>
      <c r="J101" s="183">
        <f>J144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137</v>
      </c>
      <c r="E102" s="188"/>
      <c r="F102" s="188"/>
      <c r="G102" s="188"/>
      <c r="H102" s="188"/>
      <c r="I102" s="188"/>
      <c r="J102" s="189">
        <f>J145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140</v>
      </c>
      <c r="E103" s="182"/>
      <c r="F103" s="182"/>
      <c r="G103" s="182"/>
      <c r="H103" s="182"/>
      <c r="I103" s="182"/>
      <c r="J103" s="183">
        <f>J158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141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výměna kotlů na TP - byty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124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11 - VALTICE - výpravni budova, BJ - IC6000384442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1. 2. 2022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Správa železnic, státní organizace</v>
      </c>
      <c r="G119" s="40"/>
      <c r="H119" s="40"/>
      <c r="I119" s="32" t="s">
        <v>32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34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142</v>
      </c>
      <c r="D122" s="194" t="s">
        <v>62</v>
      </c>
      <c r="E122" s="194" t="s">
        <v>58</v>
      </c>
      <c r="F122" s="194" t="s">
        <v>59</v>
      </c>
      <c r="G122" s="194" t="s">
        <v>143</v>
      </c>
      <c r="H122" s="194" t="s">
        <v>144</v>
      </c>
      <c r="I122" s="194" t="s">
        <v>145</v>
      </c>
      <c r="J122" s="194" t="s">
        <v>128</v>
      </c>
      <c r="K122" s="195" t="s">
        <v>146</v>
      </c>
      <c r="L122" s="196"/>
      <c r="M122" s="100" t="s">
        <v>1</v>
      </c>
      <c r="N122" s="101" t="s">
        <v>41</v>
      </c>
      <c r="O122" s="101" t="s">
        <v>147</v>
      </c>
      <c r="P122" s="101" t="s">
        <v>148</v>
      </c>
      <c r="Q122" s="101" t="s">
        <v>149</v>
      </c>
      <c r="R122" s="101" t="s">
        <v>150</v>
      </c>
      <c r="S122" s="101" t="s">
        <v>151</v>
      </c>
      <c r="T122" s="102" t="s">
        <v>152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153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P124+P144+P158</f>
        <v>0</v>
      </c>
      <c r="Q123" s="104"/>
      <c r="R123" s="199">
        <f>R124+R144+R158</f>
        <v>0.10017000000000001</v>
      </c>
      <c r="S123" s="104"/>
      <c r="T123" s="200">
        <f>T124+T144+T158</f>
        <v>0.22625000000000001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76</v>
      </c>
      <c r="AU123" s="17" t="s">
        <v>130</v>
      </c>
      <c r="BK123" s="201">
        <f>BK124+BK144+BK158</f>
        <v>0</v>
      </c>
    </row>
    <row r="124" s="12" customFormat="1" ht="25.92" customHeight="1">
      <c r="A124" s="12"/>
      <c r="B124" s="202"/>
      <c r="C124" s="203"/>
      <c r="D124" s="204" t="s">
        <v>76</v>
      </c>
      <c r="E124" s="205" t="s">
        <v>154</v>
      </c>
      <c r="F124" s="205" t="s">
        <v>155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P125+P130+P141</f>
        <v>0</v>
      </c>
      <c r="Q124" s="210"/>
      <c r="R124" s="211">
        <f>R125+R130+R141</f>
        <v>0.10000000000000001</v>
      </c>
      <c r="S124" s="210"/>
      <c r="T124" s="212">
        <f>T125+T130+T141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85</v>
      </c>
      <c r="AT124" s="214" t="s">
        <v>76</v>
      </c>
      <c r="AU124" s="214" t="s">
        <v>77</v>
      </c>
      <c r="AY124" s="213" t="s">
        <v>156</v>
      </c>
      <c r="BK124" s="215">
        <f>BK125+BK130+BK141</f>
        <v>0</v>
      </c>
    </row>
    <row r="125" s="12" customFormat="1" ht="22.8" customHeight="1">
      <c r="A125" s="12"/>
      <c r="B125" s="202"/>
      <c r="C125" s="203"/>
      <c r="D125" s="204" t="s">
        <v>76</v>
      </c>
      <c r="E125" s="216" t="s">
        <v>157</v>
      </c>
      <c r="F125" s="216" t="s">
        <v>158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SUM(P126:P129)</f>
        <v>0</v>
      </c>
      <c r="Q125" s="210"/>
      <c r="R125" s="211">
        <f>SUM(R126:R129)</f>
        <v>0.10000000000000001</v>
      </c>
      <c r="S125" s="210"/>
      <c r="T125" s="212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85</v>
      </c>
      <c r="AT125" s="214" t="s">
        <v>76</v>
      </c>
      <c r="AU125" s="214" t="s">
        <v>85</v>
      </c>
      <c r="AY125" s="213" t="s">
        <v>156</v>
      </c>
      <c r="BK125" s="215">
        <f>SUM(BK126:BK129)</f>
        <v>0</v>
      </c>
    </row>
    <row r="126" s="2" customFormat="1" ht="21.75" customHeight="1">
      <c r="A126" s="38"/>
      <c r="B126" s="39"/>
      <c r="C126" s="218" t="s">
        <v>85</v>
      </c>
      <c r="D126" s="218" t="s">
        <v>159</v>
      </c>
      <c r="E126" s="219" t="s">
        <v>160</v>
      </c>
      <c r="F126" s="220" t="s">
        <v>161</v>
      </c>
      <c r="G126" s="221" t="s">
        <v>162</v>
      </c>
      <c r="H126" s="222">
        <v>1</v>
      </c>
      <c r="I126" s="223"/>
      <c r="J126" s="224">
        <f>ROUND(I126*H126,2)</f>
        <v>0</v>
      </c>
      <c r="K126" s="220" t="s">
        <v>163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0.10000000000000001</v>
      </c>
      <c r="R126" s="227">
        <f>Q126*H126</f>
        <v>0.10000000000000001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164</v>
      </c>
      <c r="AT126" s="229" t="s">
        <v>159</v>
      </c>
      <c r="AU126" s="229" t="s">
        <v>165</v>
      </c>
      <c r="AY126" s="17" t="s">
        <v>156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165</v>
      </c>
      <c r="BK126" s="230">
        <f>ROUND(I126*H126,2)</f>
        <v>0</v>
      </c>
      <c r="BL126" s="17" t="s">
        <v>164</v>
      </c>
      <c r="BM126" s="229" t="s">
        <v>943</v>
      </c>
    </row>
    <row r="127" s="2" customFormat="1">
      <c r="A127" s="38"/>
      <c r="B127" s="39"/>
      <c r="C127" s="40"/>
      <c r="D127" s="231" t="s">
        <v>167</v>
      </c>
      <c r="E127" s="40"/>
      <c r="F127" s="232" t="s">
        <v>161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167</v>
      </c>
      <c r="AU127" s="17" t="s">
        <v>165</v>
      </c>
    </row>
    <row r="128" s="13" customFormat="1">
      <c r="A128" s="13"/>
      <c r="B128" s="237"/>
      <c r="C128" s="238"/>
      <c r="D128" s="231" t="s">
        <v>170</v>
      </c>
      <c r="E128" s="239" t="s">
        <v>1</v>
      </c>
      <c r="F128" s="240" t="s">
        <v>171</v>
      </c>
      <c r="G128" s="238"/>
      <c r="H128" s="239" t="s">
        <v>1</v>
      </c>
      <c r="I128" s="241"/>
      <c r="J128" s="238"/>
      <c r="K128" s="238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170</v>
      </c>
      <c r="AU128" s="246" t="s">
        <v>165</v>
      </c>
      <c r="AV128" s="13" t="s">
        <v>85</v>
      </c>
      <c r="AW128" s="13" t="s">
        <v>33</v>
      </c>
      <c r="AX128" s="13" t="s">
        <v>77</v>
      </c>
      <c r="AY128" s="246" t="s">
        <v>156</v>
      </c>
    </row>
    <row r="129" s="14" customFormat="1">
      <c r="A129" s="14"/>
      <c r="B129" s="247"/>
      <c r="C129" s="248"/>
      <c r="D129" s="231" t="s">
        <v>170</v>
      </c>
      <c r="E129" s="249" t="s">
        <v>1</v>
      </c>
      <c r="F129" s="250" t="s">
        <v>85</v>
      </c>
      <c r="G129" s="248"/>
      <c r="H129" s="251">
        <v>1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7" t="s">
        <v>170</v>
      </c>
      <c r="AU129" s="257" t="s">
        <v>165</v>
      </c>
      <c r="AV129" s="14" t="s">
        <v>165</v>
      </c>
      <c r="AW129" s="14" t="s">
        <v>33</v>
      </c>
      <c r="AX129" s="14" t="s">
        <v>85</v>
      </c>
      <c r="AY129" s="257" t="s">
        <v>156</v>
      </c>
    </row>
    <row r="130" s="12" customFormat="1" ht="22.8" customHeight="1">
      <c r="A130" s="12"/>
      <c r="B130" s="202"/>
      <c r="C130" s="203"/>
      <c r="D130" s="204" t="s">
        <v>76</v>
      </c>
      <c r="E130" s="216" t="s">
        <v>181</v>
      </c>
      <c r="F130" s="216" t="s">
        <v>182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SUM(P131:P140)</f>
        <v>0</v>
      </c>
      <c r="Q130" s="210"/>
      <c r="R130" s="211">
        <f>SUM(R131:R140)</f>
        <v>0</v>
      </c>
      <c r="S130" s="210"/>
      <c r="T130" s="212">
        <f>SUM(T131:T140)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85</v>
      </c>
      <c r="AT130" s="214" t="s">
        <v>76</v>
      </c>
      <c r="AU130" s="214" t="s">
        <v>85</v>
      </c>
      <c r="AY130" s="213" t="s">
        <v>156</v>
      </c>
      <c r="BK130" s="215">
        <f>SUM(BK131:BK140)</f>
        <v>0</v>
      </c>
    </row>
    <row r="131" s="2" customFormat="1" ht="24.15" customHeight="1">
      <c r="A131" s="38"/>
      <c r="B131" s="39"/>
      <c r="C131" s="218" t="s">
        <v>165</v>
      </c>
      <c r="D131" s="218" t="s">
        <v>159</v>
      </c>
      <c r="E131" s="219" t="s">
        <v>184</v>
      </c>
      <c r="F131" s="220" t="s">
        <v>185</v>
      </c>
      <c r="G131" s="221" t="s">
        <v>186</v>
      </c>
      <c r="H131" s="222">
        <v>0.22600000000000001</v>
      </c>
      <c r="I131" s="223"/>
      <c r="J131" s="224">
        <f>ROUND(I131*H131,2)</f>
        <v>0</v>
      </c>
      <c r="K131" s="220" t="s">
        <v>177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164</v>
      </c>
      <c r="AT131" s="229" t="s">
        <v>159</v>
      </c>
      <c r="AU131" s="229" t="s">
        <v>165</v>
      </c>
      <c r="AY131" s="17" t="s">
        <v>156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165</v>
      </c>
      <c r="BK131" s="230">
        <f>ROUND(I131*H131,2)</f>
        <v>0</v>
      </c>
      <c r="BL131" s="17" t="s">
        <v>164</v>
      </c>
      <c r="BM131" s="229" t="s">
        <v>944</v>
      </c>
    </row>
    <row r="132" s="2" customFormat="1">
      <c r="A132" s="38"/>
      <c r="B132" s="39"/>
      <c r="C132" s="40"/>
      <c r="D132" s="231" t="s">
        <v>167</v>
      </c>
      <c r="E132" s="40"/>
      <c r="F132" s="232" t="s">
        <v>188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167</v>
      </c>
      <c r="AU132" s="17" t="s">
        <v>165</v>
      </c>
    </row>
    <row r="133" s="2" customFormat="1" ht="24.15" customHeight="1">
      <c r="A133" s="38"/>
      <c r="B133" s="39"/>
      <c r="C133" s="218" t="s">
        <v>183</v>
      </c>
      <c r="D133" s="218" t="s">
        <v>159</v>
      </c>
      <c r="E133" s="219" t="s">
        <v>189</v>
      </c>
      <c r="F133" s="220" t="s">
        <v>190</v>
      </c>
      <c r="G133" s="221" t="s">
        <v>186</v>
      </c>
      <c r="H133" s="222">
        <v>0.22600000000000001</v>
      </c>
      <c r="I133" s="223"/>
      <c r="J133" s="224">
        <f>ROUND(I133*H133,2)</f>
        <v>0</v>
      </c>
      <c r="K133" s="220" t="s">
        <v>177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164</v>
      </c>
      <c r="AT133" s="229" t="s">
        <v>159</v>
      </c>
      <c r="AU133" s="229" t="s">
        <v>165</v>
      </c>
      <c r="AY133" s="17" t="s">
        <v>156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165</v>
      </c>
      <c r="BK133" s="230">
        <f>ROUND(I133*H133,2)</f>
        <v>0</v>
      </c>
      <c r="BL133" s="17" t="s">
        <v>164</v>
      </c>
      <c r="BM133" s="229" t="s">
        <v>945</v>
      </c>
    </row>
    <row r="134" s="2" customFormat="1">
      <c r="A134" s="38"/>
      <c r="B134" s="39"/>
      <c r="C134" s="40"/>
      <c r="D134" s="231" t="s">
        <v>167</v>
      </c>
      <c r="E134" s="40"/>
      <c r="F134" s="232" t="s">
        <v>192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167</v>
      </c>
      <c r="AU134" s="17" t="s">
        <v>165</v>
      </c>
    </row>
    <row r="135" s="2" customFormat="1" ht="24.15" customHeight="1">
      <c r="A135" s="38"/>
      <c r="B135" s="39"/>
      <c r="C135" s="218" t="s">
        <v>164</v>
      </c>
      <c r="D135" s="218" t="s">
        <v>159</v>
      </c>
      <c r="E135" s="219" t="s">
        <v>194</v>
      </c>
      <c r="F135" s="220" t="s">
        <v>195</v>
      </c>
      <c r="G135" s="221" t="s">
        <v>186</v>
      </c>
      <c r="H135" s="222">
        <v>4.5199999999999996</v>
      </c>
      <c r="I135" s="223"/>
      <c r="J135" s="224">
        <f>ROUND(I135*H135,2)</f>
        <v>0</v>
      </c>
      <c r="K135" s="220" t="s">
        <v>177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164</v>
      </c>
      <c r="AT135" s="229" t="s">
        <v>159</v>
      </c>
      <c r="AU135" s="229" t="s">
        <v>165</v>
      </c>
      <c r="AY135" s="17" t="s">
        <v>156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165</v>
      </c>
      <c r="BK135" s="230">
        <f>ROUND(I135*H135,2)</f>
        <v>0</v>
      </c>
      <c r="BL135" s="17" t="s">
        <v>164</v>
      </c>
      <c r="BM135" s="229" t="s">
        <v>946</v>
      </c>
    </row>
    <row r="136" s="2" customFormat="1">
      <c r="A136" s="38"/>
      <c r="B136" s="39"/>
      <c r="C136" s="40"/>
      <c r="D136" s="231" t="s">
        <v>167</v>
      </c>
      <c r="E136" s="40"/>
      <c r="F136" s="232" t="s">
        <v>197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167</v>
      </c>
      <c r="AU136" s="17" t="s">
        <v>165</v>
      </c>
    </row>
    <row r="137" s="13" customFormat="1">
      <c r="A137" s="13"/>
      <c r="B137" s="237"/>
      <c r="C137" s="238"/>
      <c r="D137" s="231" t="s">
        <v>170</v>
      </c>
      <c r="E137" s="239" t="s">
        <v>1</v>
      </c>
      <c r="F137" s="240" t="s">
        <v>198</v>
      </c>
      <c r="G137" s="238"/>
      <c r="H137" s="239" t="s">
        <v>1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170</v>
      </c>
      <c r="AU137" s="246" t="s">
        <v>165</v>
      </c>
      <c r="AV137" s="13" t="s">
        <v>85</v>
      </c>
      <c r="AW137" s="13" t="s">
        <v>33</v>
      </c>
      <c r="AX137" s="13" t="s">
        <v>77</v>
      </c>
      <c r="AY137" s="246" t="s">
        <v>156</v>
      </c>
    </row>
    <row r="138" s="14" customFormat="1">
      <c r="A138" s="14"/>
      <c r="B138" s="247"/>
      <c r="C138" s="248"/>
      <c r="D138" s="231" t="s">
        <v>170</v>
      </c>
      <c r="E138" s="249" t="s">
        <v>1</v>
      </c>
      <c r="F138" s="250" t="s">
        <v>854</v>
      </c>
      <c r="G138" s="248"/>
      <c r="H138" s="251">
        <v>4.5199999999999996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170</v>
      </c>
      <c r="AU138" s="257" t="s">
        <v>165</v>
      </c>
      <c r="AV138" s="14" t="s">
        <v>165</v>
      </c>
      <c r="AW138" s="14" t="s">
        <v>33</v>
      </c>
      <c r="AX138" s="14" t="s">
        <v>85</v>
      </c>
      <c r="AY138" s="257" t="s">
        <v>156</v>
      </c>
    </row>
    <row r="139" s="2" customFormat="1" ht="24.15" customHeight="1">
      <c r="A139" s="38"/>
      <c r="B139" s="39"/>
      <c r="C139" s="218" t="s">
        <v>193</v>
      </c>
      <c r="D139" s="218" t="s">
        <v>159</v>
      </c>
      <c r="E139" s="219" t="s">
        <v>201</v>
      </c>
      <c r="F139" s="220" t="s">
        <v>202</v>
      </c>
      <c r="G139" s="221" t="s">
        <v>186</v>
      </c>
      <c r="H139" s="222">
        <v>0.22600000000000001</v>
      </c>
      <c r="I139" s="223"/>
      <c r="J139" s="224">
        <f>ROUND(I139*H139,2)</f>
        <v>0</v>
      </c>
      <c r="K139" s="220" t="s">
        <v>177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164</v>
      </c>
      <c r="AT139" s="229" t="s">
        <v>159</v>
      </c>
      <c r="AU139" s="229" t="s">
        <v>165</v>
      </c>
      <c r="AY139" s="17" t="s">
        <v>156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165</v>
      </c>
      <c r="BK139" s="230">
        <f>ROUND(I139*H139,2)</f>
        <v>0</v>
      </c>
      <c r="BL139" s="17" t="s">
        <v>164</v>
      </c>
      <c r="BM139" s="229" t="s">
        <v>947</v>
      </c>
    </row>
    <row r="140" s="2" customFormat="1">
      <c r="A140" s="38"/>
      <c r="B140" s="39"/>
      <c r="C140" s="40"/>
      <c r="D140" s="231" t="s">
        <v>167</v>
      </c>
      <c r="E140" s="40"/>
      <c r="F140" s="232" t="s">
        <v>204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167</v>
      </c>
      <c r="AU140" s="17" t="s">
        <v>165</v>
      </c>
    </row>
    <row r="141" s="12" customFormat="1" ht="22.8" customHeight="1">
      <c r="A141" s="12"/>
      <c r="B141" s="202"/>
      <c r="C141" s="203"/>
      <c r="D141" s="204" t="s">
        <v>76</v>
      </c>
      <c r="E141" s="216" t="s">
        <v>205</v>
      </c>
      <c r="F141" s="216" t="s">
        <v>206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SUM(P142:P143)</f>
        <v>0</v>
      </c>
      <c r="Q141" s="210"/>
      <c r="R141" s="211">
        <f>SUM(R142:R143)</f>
        <v>0</v>
      </c>
      <c r="S141" s="210"/>
      <c r="T141" s="212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85</v>
      </c>
      <c r="AT141" s="214" t="s">
        <v>76</v>
      </c>
      <c r="AU141" s="214" t="s">
        <v>85</v>
      </c>
      <c r="AY141" s="213" t="s">
        <v>156</v>
      </c>
      <c r="BK141" s="215">
        <f>SUM(BK142:BK143)</f>
        <v>0</v>
      </c>
    </row>
    <row r="142" s="2" customFormat="1" ht="16.5" customHeight="1">
      <c r="A142" s="38"/>
      <c r="B142" s="39"/>
      <c r="C142" s="218" t="s">
        <v>200</v>
      </c>
      <c r="D142" s="218" t="s">
        <v>159</v>
      </c>
      <c r="E142" s="219" t="s">
        <v>208</v>
      </c>
      <c r="F142" s="220" t="s">
        <v>209</v>
      </c>
      <c r="G142" s="221" t="s">
        <v>186</v>
      </c>
      <c r="H142" s="222">
        <v>0.10000000000000001</v>
      </c>
      <c r="I142" s="223"/>
      <c r="J142" s="224">
        <f>ROUND(I142*H142,2)</f>
        <v>0</v>
      </c>
      <c r="K142" s="220" t="s">
        <v>177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164</v>
      </c>
      <c r="AT142" s="229" t="s">
        <v>159</v>
      </c>
      <c r="AU142" s="229" t="s">
        <v>165</v>
      </c>
      <c r="AY142" s="17" t="s">
        <v>156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165</v>
      </c>
      <c r="BK142" s="230">
        <f>ROUND(I142*H142,2)</f>
        <v>0</v>
      </c>
      <c r="BL142" s="17" t="s">
        <v>164</v>
      </c>
      <c r="BM142" s="229" t="s">
        <v>948</v>
      </c>
    </row>
    <row r="143" s="2" customFormat="1">
      <c r="A143" s="38"/>
      <c r="B143" s="39"/>
      <c r="C143" s="40"/>
      <c r="D143" s="231" t="s">
        <v>167</v>
      </c>
      <c r="E143" s="40"/>
      <c r="F143" s="232" t="s">
        <v>211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167</v>
      </c>
      <c r="AU143" s="17" t="s">
        <v>165</v>
      </c>
    </row>
    <row r="144" s="12" customFormat="1" ht="25.92" customHeight="1">
      <c r="A144" s="12"/>
      <c r="B144" s="202"/>
      <c r="C144" s="203"/>
      <c r="D144" s="204" t="s">
        <v>76</v>
      </c>
      <c r="E144" s="205" t="s">
        <v>212</v>
      </c>
      <c r="F144" s="205" t="s">
        <v>213</v>
      </c>
      <c r="G144" s="203"/>
      <c r="H144" s="203"/>
      <c r="I144" s="206"/>
      <c r="J144" s="207">
        <f>BK144</f>
        <v>0</v>
      </c>
      <c r="K144" s="203"/>
      <c r="L144" s="208"/>
      <c r="M144" s="209"/>
      <c r="N144" s="210"/>
      <c r="O144" s="210"/>
      <c r="P144" s="211">
        <f>P145</f>
        <v>0</v>
      </c>
      <c r="Q144" s="210"/>
      <c r="R144" s="211">
        <f>R145</f>
        <v>0.00017000000000000001</v>
      </c>
      <c r="S144" s="210"/>
      <c r="T144" s="212">
        <f>T145</f>
        <v>0.22625000000000001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165</v>
      </c>
      <c r="AT144" s="214" t="s">
        <v>76</v>
      </c>
      <c r="AU144" s="214" t="s">
        <v>77</v>
      </c>
      <c r="AY144" s="213" t="s">
        <v>156</v>
      </c>
      <c r="BK144" s="215">
        <f>BK145</f>
        <v>0</v>
      </c>
    </row>
    <row r="145" s="12" customFormat="1" ht="22.8" customHeight="1">
      <c r="A145" s="12"/>
      <c r="B145" s="202"/>
      <c r="C145" s="203"/>
      <c r="D145" s="204" t="s">
        <v>76</v>
      </c>
      <c r="E145" s="216" t="s">
        <v>258</v>
      </c>
      <c r="F145" s="216" t="s">
        <v>259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SUM(P146:P157)</f>
        <v>0</v>
      </c>
      <c r="Q145" s="210"/>
      <c r="R145" s="211">
        <f>SUM(R146:R157)</f>
        <v>0.00017000000000000001</v>
      </c>
      <c r="S145" s="210"/>
      <c r="T145" s="212">
        <f>SUM(T146:T157)</f>
        <v>0.22625000000000001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165</v>
      </c>
      <c r="AT145" s="214" t="s">
        <v>76</v>
      </c>
      <c r="AU145" s="214" t="s">
        <v>85</v>
      </c>
      <c r="AY145" s="213" t="s">
        <v>156</v>
      </c>
      <c r="BK145" s="215">
        <f>SUM(BK146:BK157)</f>
        <v>0</v>
      </c>
    </row>
    <row r="146" s="2" customFormat="1" ht="16.5" customHeight="1">
      <c r="A146" s="38"/>
      <c r="B146" s="39"/>
      <c r="C146" s="218" t="s">
        <v>157</v>
      </c>
      <c r="D146" s="218" t="s">
        <v>159</v>
      </c>
      <c r="E146" s="219" t="s">
        <v>277</v>
      </c>
      <c r="F146" s="220" t="s">
        <v>278</v>
      </c>
      <c r="G146" s="221" t="s">
        <v>162</v>
      </c>
      <c r="H146" s="222">
        <v>1</v>
      </c>
      <c r="I146" s="223"/>
      <c r="J146" s="224">
        <f>ROUND(I146*H146,2)</f>
        <v>0</v>
      </c>
      <c r="K146" s="220" t="s">
        <v>177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220</v>
      </c>
      <c r="AT146" s="229" t="s">
        <v>159</v>
      </c>
      <c r="AU146" s="229" t="s">
        <v>165</v>
      </c>
      <c r="AY146" s="17" t="s">
        <v>156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165</v>
      </c>
      <c r="BK146" s="230">
        <f>ROUND(I146*H146,2)</f>
        <v>0</v>
      </c>
      <c r="BL146" s="17" t="s">
        <v>220</v>
      </c>
      <c r="BM146" s="229" t="s">
        <v>949</v>
      </c>
    </row>
    <row r="147" s="2" customFormat="1">
      <c r="A147" s="38"/>
      <c r="B147" s="39"/>
      <c r="C147" s="40"/>
      <c r="D147" s="231" t="s">
        <v>167</v>
      </c>
      <c r="E147" s="40"/>
      <c r="F147" s="232" t="s">
        <v>280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167</v>
      </c>
      <c r="AU147" s="17" t="s">
        <v>165</v>
      </c>
    </row>
    <row r="148" s="2" customFormat="1" ht="24.15" customHeight="1">
      <c r="A148" s="38"/>
      <c r="B148" s="39"/>
      <c r="C148" s="218" t="s">
        <v>216</v>
      </c>
      <c r="D148" s="218" t="s">
        <v>159</v>
      </c>
      <c r="E148" s="219" t="s">
        <v>265</v>
      </c>
      <c r="F148" s="220" t="s">
        <v>266</v>
      </c>
      <c r="G148" s="221" t="s">
        <v>219</v>
      </c>
      <c r="H148" s="222">
        <v>1</v>
      </c>
      <c r="I148" s="223"/>
      <c r="J148" s="224">
        <f>ROUND(I148*H148,2)</f>
        <v>0</v>
      </c>
      <c r="K148" s="220" t="s">
        <v>177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0.00017000000000000001</v>
      </c>
      <c r="R148" s="227">
        <f>Q148*H148</f>
        <v>0.00017000000000000001</v>
      </c>
      <c r="S148" s="227">
        <v>0.22625000000000001</v>
      </c>
      <c r="T148" s="228">
        <f>S148*H148</f>
        <v>0.22625000000000001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220</v>
      </c>
      <c r="AT148" s="229" t="s">
        <v>159</v>
      </c>
      <c r="AU148" s="229" t="s">
        <v>165</v>
      </c>
      <c r="AY148" s="17" t="s">
        <v>156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165</v>
      </c>
      <c r="BK148" s="230">
        <f>ROUND(I148*H148,2)</f>
        <v>0</v>
      </c>
      <c r="BL148" s="17" t="s">
        <v>220</v>
      </c>
      <c r="BM148" s="229" t="s">
        <v>950</v>
      </c>
    </row>
    <row r="149" s="2" customFormat="1">
      <c r="A149" s="38"/>
      <c r="B149" s="39"/>
      <c r="C149" s="40"/>
      <c r="D149" s="231" t="s">
        <v>167</v>
      </c>
      <c r="E149" s="40"/>
      <c r="F149" s="232" t="s">
        <v>268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167</v>
      </c>
      <c r="AU149" s="17" t="s">
        <v>165</v>
      </c>
    </row>
    <row r="150" s="13" customFormat="1">
      <c r="A150" s="13"/>
      <c r="B150" s="237"/>
      <c r="C150" s="238"/>
      <c r="D150" s="231" t="s">
        <v>170</v>
      </c>
      <c r="E150" s="239" t="s">
        <v>1</v>
      </c>
      <c r="F150" s="240" t="s">
        <v>951</v>
      </c>
      <c r="G150" s="238"/>
      <c r="H150" s="239" t="s">
        <v>1</v>
      </c>
      <c r="I150" s="241"/>
      <c r="J150" s="238"/>
      <c r="K150" s="238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170</v>
      </c>
      <c r="AU150" s="246" t="s">
        <v>165</v>
      </c>
      <c r="AV150" s="13" t="s">
        <v>85</v>
      </c>
      <c r="AW150" s="13" t="s">
        <v>33</v>
      </c>
      <c r="AX150" s="13" t="s">
        <v>77</v>
      </c>
      <c r="AY150" s="246" t="s">
        <v>156</v>
      </c>
    </row>
    <row r="151" s="14" customFormat="1">
      <c r="A151" s="14"/>
      <c r="B151" s="247"/>
      <c r="C151" s="248"/>
      <c r="D151" s="231" t="s">
        <v>170</v>
      </c>
      <c r="E151" s="249" t="s">
        <v>1</v>
      </c>
      <c r="F151" s="250" t="s">
        <v>85</v>
      </c>
      <c r="G151" s="248"/>
      <c r="H151" s="251">
        <v>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170</v>
      </c>
      <c r="AU151" s="257" t="s">
        <v>165</v>
      </c>
      <c r="AV151" s="14" t="s">
        <v>165</v>
      </c>
      <c r="AW151" s="14" t="s">
        <v>33</v>
      </c>
      <c r="AX151" s="14" t="s">
        <v>85</v>
      </c>
      <c r="AY151" s="257" t="s">
        <v>156</v>
      </c>
    </row>
    <row r="152" s="2" customFormat="1" ht="21.75" customHeight="1">
      <c r="A152" s="38"/>
      <c r="B152" s="39"/>
      <c r="C152" s="218" t="s">
        <v>207</v>
      </c>
      <c r="D152" s="218" t="s">
        <v>159</v>
      </c>
      <c r="E152" s="219" t="s">
        <v>260</v>
      </c>
      <c r="F152" s="220" t="s">
        <v>261</v>
      </c>
      <c r="G152" s="221" t="s">
        <v>219</v>
      </c>
      <c r="H152" s="222">
        <v>1</v>
      </c>
      <c r="I152" s="223"/>
      <c r="J152" s="224">
        <f>ROUND(I152*H152,2)</f>
        <v>0</v>
      </c>
      <c r="K152" s="220" t="s">
        <v>177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220</v>
      </c>
      <c r="AT152" s="229" t="s">
        <v>159</v>
      </c>
      <c r="AU152" s="229" t="s">
        <v>165</v>
      </c>
      <c r="AY152" s="17" t="s">
        <v>156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165</v>
      </c>
      <c r="BK152" s="230">
        <f>ROUND(I152*H152,2)</f>
        <v>0</v>
      </c>
      <c r="BL152" s="17" t="s">
        <v>220</v>
      </c>
      <c r="BM152" s="229" t="s">
        <v>952</v>
      </c>
    </row>
    <row r="153" s="2" customFormat="1">
      <c r="A153" s="38"/>
      <c r="B153" s="39"/>
      <c r="C153" s="40"/>
      <c r="D153" s="231" t="s">
        <v>167</v>
      </c>
      <c r="E153" s="40"/>
      <c r="F153" s="232" t="s">
        <v>263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167</v>
      </c>
      <c r="AU153" s="17" t="s">
        <v>165</v>
      </c>
    </row>
    <row r="154" s="2" customFormat="1" ht="24.15" customHeight="1">
      <c r="A154" s="38"/>
      <c r="B154" s="39"/>
      <c r="C154" s="218" t="s">
        <v>111</v>
      </c>
      <c r="D154" s="218" t="s">
        <v>159</v>
      </c>
      <c r="E154" s="219" t="s">
        <v>282</v>
      </c>
      <c r="F154" s="220" t="s">
        <v>283</v>
      </c>
      <c r="G154" s="221" t="s">
        <v>186</v>
      </c>
      <c r="H154" s="222">
        <v>0.10000000000000001</v>
      </c>
      <c r="I154" s="223"/>
      <c r="J154" s="224">
        <f>ROUND(I154*H154,2)</f>
        <v>0</v>
      </c>
      <c r="K154" s="220" t="s">
        <v>177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220</v>
      </c>
      <c r="AT154" s="229" t="s">
        <v>159</v>
      </c>
      <c r="AU154" s="229" t="s">
        <v>165</v>
      </c>
      <c r="AY154" s="17" t="s">
        <v>156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165</v>
      </c>
      <c r="BK154" s="230">
        <f>ROUND(I154*H154,2)</f>
        <v>0</v>
      </c>
      <c r="BL154" s="17" t="s">
        <v>220</v>
      </c>
      <c r="BM154" s="229" t="s">
        <v>953</v>
      </c>
    </row>
    <row r="155" s="2" customFormat="1">
      <c r="A155" s="38"/>
      <c r="B155" s="39"/>
      <c r="C155" s="40"/>
      <c r="D155" s="231" t="s">
        <v>167</v>
      </c>
      <c r="E155" s="40"/>
      <c r="F155" s="232" t="s">
        <v>285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167</v>
      </c>
      <c r="AU155" s="17" t="s">
        <v>165</v>
      </c>
    </row>
    <row r="156" s="2" customFormat="1" ht="21.75" customHeight="1">
      <c r="A156" s="38"/>
      <c r="B156" s="39"/>
      <c r="C156" s="218" t="s">
        <v>114</v>
      </c>
      <c r="D156" s="218" t="s">
        <v>159</v>
      </c>
      <c r="E156" s="219" t="s">
        <v>286</v>
      </c>
      <c r="F156" s="220" t="s">
        <v>287</v>
      </c>
      <c r="G156" s="221" t="s">
        <v>255</v>
      </c>
      <c r="H156" s="268"/>
      <c r="I156" s="223"/>
      <c r="J156" s="224">
        <f>ROUND(I156*H156,2)</f>
        <v>0</v>
      </c>
      <c r="K156" s="220" t="s">
        <v>177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220</v>
      </c>
      <c r="AT156" s="229" t="s">
        <v>159</v>
      </c>
      <c r="AU156" s="229" t="s">
        <v>165</v>
      </c>
      <c r="AY156" s="17" t="s">
        <v>156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165</v>
      </c>
      <c r="BK156" s="230">
        <f>ROUND(I156*H156,2)</f>
        <v>0</v>
      </c>
      <c r="BL156" s="17" t="s">
        <v>220</v>
      </c>
      <c r="BM156" s="229" t="s">
        <v>954</v>
      </c>
    </row>
    <row r="157" s="2" customFormat="1">
      <c r="A157" s="38"/>
      <c r="B157" s="39"/>
      <c r="C157" s="40"/>
      <c r="D157" s="231" t="s">
        <v>167</v>
      </c>
      <c r="E157" s="40"/>
      <c r="F157" s="232" t="s">
        <v>289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167</v>
      </c>
      <c r="AU157" s="17" t="s">
        <v>165</v>
      </c>
    </row>
    <row r="158" s="12" customFormat="1" ht="25.92" customHeight="1">
      <c r="A158" s="12"/>
      <c r="B158" s="202"/>
      <c r="C158" s="203"/>
      <c r="D158" s="204" t="s">
        <v>76</v>
      </c>
      <c r="E158" s="205" t="s">
        <v>351</v>
      </c>
      <c r="F158" s="205" t="s">
        <v>352</v>
      </c>
      <c r="G158" s="203"/>
      <c r="H158" s="203"/>
      <c r="I158" s="206"/>
      <c r="J158" s="207">
        <f>BK158</f>
        <v>0</v>
      </c>
      <c r="K158" s="203"/>
      <c r="L158" s="208"/>
      <c r="M158" s="209"/>
      <c r="N158" s="210"/>
      <c r="O158" s="210"/>
      <c r="P158" s="211">
        <f>SUM(P159:P163)</f>
        <v>0</v>
      </c>
      <c r="Q158" s="210"/>
      <c r="R158" s="211">
        <f>SUM(R159:R163)</f>
        <v>0</v>
      </c>
      <c r="S158" s="210"/>
      <c r="T158" s="212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164</v>
      </c>
      <c r="AT158" s="214" t="s">
        <v>76</v>
      </c>
      <c r="AU158" s="214" t="s">
        <v>77</v>
      </c>
      <c r="AY158" s="213" t="s">
        <v>156</v>
      </c>
      <c r="BK158" s="215">
        <f>SUM(BK159:BK163)</f>
        <v>0</v>
      </c>
    </row>
    <row r="159" s="2" customFormat="1" ht="16.5" customHeight="1">
      <c r="A159" s="38"/>
      <c r="B159" s="39"/>
      <c r="C159" s="218" t="s">
        <v>117</v>
      </c>
      <c r="D159" s="218" t="s">
        <v>159</v>
      </c>
      <c r="E159" s="219" t="s">
        <v>364</v>
      </c>
      <c r="F159" s="220" t="s">
        <v>365</v>
      </c>
      <c r="G159" s="221" t="s">
        <v>356</v>
      </c>
      <c r="H159" s="222">
        <v>8</v>
      </c>
      <c r="I159" s="223"/>
      <c r="J159" s="224">
        <f>ROUND(I159*H159,2)</f>
        <v>0</v>
      </c>
      <c r="K159" s="220" t="s">
        <v>177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358</v>
      </c>
      <c r="AT159" s="229" t="s">
        <v>159</v>
      </c>
      <c r="AU159" s="229" t="s">
        <v>85</v>
      </c>
      <c r="AY159" s="17" t="s">
        <v>156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165</v>
      </c>
      <c r="BK159" s="230">
        <f>ROUND(I159*H159,2)</f>
        <v>0</v>
      </c>
      <c r="BL159" s="17" t="s">
        <v>358</v>
      </c>
      <c r="BM159" s="229" t="s">
        <v>955</v>
      </c>
    </row>
    <row r="160" s="2" customFormat="1">
      <c r="A160" s="38"/>
      <c r="B160" s="39"/>
      <c r="C160" s="40"/>
      <c r="D160" s="231" t="s">
        <v>167</v>
      </c>
      <c r="E160" s="40"/>
      <c r="F160" s="232" t="s">
        <v>367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167</v>
      </c>
      <c r="AU160" s="17" t="s">
        <v>85</v>
      </c>
    </row>
    <row r="161" s="13" customFormat="1">
      <c r="A161" s="13"/>
      <c r="B161" s="237"/>
      <c r="C161" s="238"/>
      <c r="D161" s="231" t="s">
        <v>170</v>
      </c>
      <c r="E161" s="239" t="s">
        <v>1</v>
      </c>
      <c r="F161" s="240" t="s">
        <v>863</v>
      </c>
      <c r="G161" s="238"/>
      <c r="H161" s="239" t="s">
        <v>1</v>
      </c>
      <c r="I161" s="241"/>
      <c r="J161" s="238"/>
      <c r="K161" s="238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170</v>
      </c>
      <c r="AU161" s="246" t="s">
        <v>85</v>
      </c>
      <c r="AV161" s="13" t="s">
        <v>85</v>
      </c>
      <c r="AW161" s="13" t="s">
        <v>33</v>
      </c>
      <c r="AX161" s="13" t="s">
        <v>77</v>
      </c>
      <c r="AY161" s="246" t="s">
        <v>156</v>
      </c>
    </row>
    <row r="162" s="14" customFormat="1">
      <c r="A162" s="14"/>
      <c r="B162" s="247"/>
      <c r="C162" s="248"/>
      <c r="D162" s="231" t="s">
        <v>170</v>
      </c>
      <c r="E162" s="249" t="s">
        <v>1</v>
      </c>
      <c r="F162" s="250" t="s">
        <v>864</v>
      </c>
      <c r="G162" s="248"/>
      <c r="H162" s="251">
        <v>8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170</v>
      </c>
      <c r="AU162" s="257" t="s">
        <v>85</v>
      </c>
      <c r="AV162" s="14" t="s">
        <v>165</v>
      </c>
      <c r="AW162" s="14" t="s">
        <v>33</v>
      </c>
      <c r="AX162" s="14" t="s">
        <v>77</v>
      </c>
      <c r="AY162" s="257" t="s">
        <v>156</v>
      </c>
    </row>
    <row r="163" s="15" customFormat="1">
      <c r="A163" s="15"/>
      <c r="B163" s="269"/>
      <c r="C163" s="270"/>
      <c r="D163" s="231" t="s">
        <v>170</v>
      </c>
      <c r="E163" s="271" t="s">
        <v>1</v>
      </c>
      <c r="F163" s="272" t="s">
        <v>370</v>
      </c>
      <c r="G163" s="270"/>
      <c r="H163" s="273">
        <v>8</v>
      </c>
      <c r="I163" s="274"/>
      <c r="J163" s="270"/>
      <c r="K163" s="270"/>
      <c r="L163" s="275"/>
      <c r="M163" s="285"/>
      <c r="N163" s="286"/>
      <c r="O163" s="286"/>
      <c r="P163" s="286"/>
      <c r="Q163" s="286"/>
      <c r="R163" s="286"/>
      <c r="S163" s="286"/>
      <c r="T163" s="28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9" t="s">
        <v>170</v>
      </c>
      <c r="AU163" s="279" t="s">
        <v>85</v>
      </c>
      <c r="AV163" s="15" t="s">
        <v>164</v>
      </c>
      <c r="AW163" s="15" t="s">
        <v>33</v>
      </c>
      <c r="AX163" s="15" t="s">
        <v>85</v>
      </c>
      <c r="AY163" s="279" t="s">
        <v>156</v>
      </c>
    </row>
    <row r="164" s="2" customFormat="1" ht="6.96" customHeight="1">
      <c r="A164" s="38"/>
      <c r="B164" s="66"/>
      <c r="C164" s="67"/>
      <c r="D164" s="67"/>
      <c r="E164" s="67"/>
      <c r="F164" s="67"/>
      <c r="G164" s="67"/>
      <c r="H164" s="67"/>
      <c r="I164" s="67"/>
      <c r="J164" s="67"/>
      <c r="K164" s="67"/>
      <c r="L164" s="44"/>
      <c r="M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</sheetData>
  <sheetProtection sheet="1" autoFilter="0" formatColumns="0" formatRows="0" objects="1" scenarios="1" spinCount="100000" saltValue="gNhXuhV8RW+/752TG0rHLhY5gLPcE9Nm1gQQVrOXMT8LZzSCuBJL3YSper+YlQei0biEWHZkuUgKHXSbZ0m7QQ==" hashValue="FqfK+1tN9PiUSPJyA0o/XoWn4o62b7F2LOeR/P4bwxT6x5BWI56vJ3iccj8Ux1oVv628gzUUmgkFCPofOnVkSg==" algorithmName="SHA-512" password="CC35"/>
  <autoFilter ref="C122:K16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kotlů na TP - byty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ROUND((SUM(BE127:BE305)),  2)</f>
        <v>0</v>
      </c>
      <c r="G33" s="38"/>
      <c r="H33" s="38"/>
      <c r="I33" s="155">
        <v>0.20999999999999999</v>
      </c>
      <c r="J33" s="154">
        <f>ROUND(((SUM(BE127:BE305))*I33),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ROUND((SUM(BF127:BF305)),  2)</f>
        <v>0</v>
      </c>
      <c r="G34" s="38"/>
      <c r="H34" s="38"/>
      <c r="I34" s="155">
        <v>0.14999999999999999</v>
      </c>
      <c r="J34" s="154">
        <f>ROUND(((SUM(BF127:BF305))*I34),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ROUND((SUM(BG127:BG305)),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ROUND((SUM(BH127:BH305)),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ROUND((SUM(BI127:BI305)),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kotlů na TP - byty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12 - VLKOŠ - strážní domek, BJ - IC5000237040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127</v>
      </c>
      <c r="D94" s="176"/>
      <c r="E94" s="176"/>
      <c r="F94" s="176"/>
      <c r="G94" s="176"/>
      <c r="H94" s="176"/>
      <c r="I94" s="176"/>
      <c r="J94" s="177" t="s">
        <v>128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129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9" customFormat="1" ht="24.96" customHeight="1">
      <c r="A97" s="9"/>
      <c r="B97" s="179"/>
      <c r="C97" s="180"/>
      <c r="D97" s="181" t="s">
        <v>131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534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132</v>
      </c>
      <c r="E99" s="188"/>
      <c r="F99" s="188"/>
      <c r="G99" s="188"/>
      <c r="H99" s="188"/>
      <c r="I99" s="188"/>
      <c r="J99" s="189">
        <f>J133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133</v>
      </c>
      <c r="E100" s="188"/>
      <c r="F100" s="188"/>
      <c r="G100" s="188"/>
      <c r="H100" s="188"/>
      <c r="I100" s="188"/>
      <c r="J100" s="189">
        <f>J156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134</v>
      </c>
      <c r="E101" s="188"/>
      <c r="F101" s="188"/>
      <c r="G101" s="188"/>
      <c r="H101" s="188"/>
      <c r="I101" s="188"/>
      <c r="J101" s="189">
        <f>J167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135</v>
      </c>
      <c r="E102" s="182"/>
      <c r="F102" s="182"/>
      <c r="G102" s="182"/>
      <c r="H102" s="182"/>
      <c r="I102" s="182"/>
      <c r="J102" s="183">
        <f>J170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136</v>
      </c>
      <c r="E103" s="188"/>
      <c r="F103" s="188"/>
      <c r="G103" s="188"/>
      <c r="H103" s="188"/>
      <c r="I103" s="188"/>
      <c r="J103" s="189">
        <f>J171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137</v>
      </c>
      <c r="E104" s="188"/>
      <c r="F104" s="188"/>
      <c r="G104" s="188"/>
      <c r="H104" s="188"/>
      <c r="I104" s="188"/>
      <c r="J104" s="189">
        <f>J190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138</v>
      </c>
      <c r="E105" s="188"/>
      <c r="F105" s="188"/>
      <c r="G105" s="188"/>
      <c r="H105" s="188"/>
      <c r="I105" s="188"/>
      <c r="J105" s="189">
        <f>J208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139</v>
      </c>
      <c r="E106" s="188"/>
      <c r="F106" s="188"/>
      <c r="G106" s="188"/>
      <c r="H106" s="188"/>
      <c r="I106" s="188"/>
      <c r="J106" s="189">
        <f>J211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140</v>
      </c>
      <c r="E107" s="182"/>
      <c r="F107" s="182"/>
      <c r="G107" s="182"/>
      <c r="H107" s="182"/>
      <c r="I107" s="182"/>
      <c r="J107" s="183">
        <f>J240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141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výměna kotlů na TP - byty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124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12 - VLKOŠ - strážní domek, BJ - IC5000237040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 </v>
      </c>
      <c r="G121" s="40"/>
      <c r="H121" s="40"/>
      <c r="I121" s="32" t="s">
        <v>22</v>
      </c>
      <c r="J121" s="79" t="str">
        <f>IF(J12="","",J12)</f>
        <v>1. 2. 2022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Správa železnic, státní organizace</v>
      </c>
      <c r="G123" s="40"/>
      <c r="H123" s="40"/>
      <c r="I123" s="32" t="s">
        <v>32</v>
      </c>
      <c r="J123" s="36" t="str">
        <f>E21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30</v>
      </c>
      <c r="D124" s="40"/>
      <c r="E124" s="40"/>
      <c r="F124" s="27" t="str">
        <f>IF(E18="","",E18)</f>
        <v>Vyplň údaj</v>
      </c>
      <c r="G124" s="40"/>
      <c r="H124" s="40"/>
      <c r="I124" s="32" t="s">
        <v>34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142</v>
      </c>
      <c r="D126" s="194" t="s">
        <v>62</v>
      </c>
      <c r="E126" s="194" t="s">
        <v>58</v>
      </c>
      <c r="F126" s="194" t="s">
        <v>59</v>
      </c>
      <c r="G126" s="194" t="s">
        <v>143</v>
      </c>
      <c r="H126" s="194" t="s">
        <v>144</v>
      </c>
      <c r="I126" s="194" t="s">
        <v>145</v>
      </c>
      <c r="J126" s="194" t="s">
        <v>128</v>
      </c>
      <c r="K126" s="195" t="s">
        <v>146</v>
      </c>
      <c r="L126" s="196"/>
      <c r="M126" s="100" t="s">
        <v>1</v>
      </c>
      <c r="N126" s="101" t="s">
        <v>41</v>
      </c>
      <c r="O126" s="101" t="s">
        <v>147</v>
      </c>
      <c r="P126" s="101" t="s">
        <v>148</v>
      </c>
      <c r="Q126" s="101" t="s">
        <v>149</v>
      </c>
      <c r="R126" s="101" t="s">
        <v>150</v>
      </c>
      <c r="S126" s="101" t="s">
        <v>151</v>
      </c>
      <c r="T126" s="102" t="s">
        <v>152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153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P128+P170+P240</f>
        <v>0</v>
      </c>
      <c r="Q127" s="104"/>
      <c r="R127" s="199">
        <f>R128+R170+R240</f>
        <v>0.55813270999999998</v>
      </c>
      <c r="S127" s="104"/>
      <c r="T127" s="200">
        <f>T128+T170+T240</f>
        <v>0.56474999999999997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76</v>
      </c>
      <c r="AU127" s="17" t="s">
        <v>130</v>
      </c>
      <c r="BK127" s="201">
        <f>BK128+BK170+BK240</f>
        <v>0</v>
      </c>
    </row>
    <row r="128" s="12" customFormat="1" ht="25.92" customHeight="1">
      <c r="A128" s="12"/>
      <c r="B128" s="202"/>
      <c r="C128" s="203"/>
      <c r="D128" s="204" t="s">
        <v>76</v>
      </c>
      <c r="E128" s="205" t="s">
        <v>154</v>
      </c>
      <c r="F128" s="205" t="s">
        <v>155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P129+P133+P156+P167</f>
        <v>0</v>
      </c>
      <c r="Q128" s="210"/>
      <c r="R128" s="211">
        <f>R129+R133+R156+R167</f>
        <v>0.25756999999999997</v>
      </c>
      <c r="S128" s="210"/>
      <c r="T128" s="212">
        <f>T129+T133+T156+T167</f>
        <v>0.33849999999999997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85</v>
      </c>
      <c r="AT128" s="214" t="s">
        <v>76</v>
      </c>
      <c r="AU128" s="214" t="s">
        <v>77</v>
      </c>
      <c r="AY128" s="213" t="s">
        <v>156</v>
      </c>
      <c r="BK128" s="215">
        <f>BK129+BK133+BK156+BK167</f>
        <v>0</v>
      </c>
    </row>
    <row r="129" s="12" customFormat="1" ht="22.8" customHeight="1">
      <c r="A129" s="12"/>
      <c r="B129" s="202"/>
      <c r="C129" s="203"/>
      <c r="D129" s="204" t="s">
        <v>76</v>
      </c>
      <c r="E129" s="216" t="s">
        <v>200</v>
      </c>
      <c r="F129" s="216" t="s">
        <v>535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SUM(P130:P132)</f>
        <v>0</v>
      </c>
      <c r="Q129" s="210"/>
      <c r="R129" s="211">
        <f>SUM(R130:R132)</f>
        <v>0.0066900000000000006</v>
      </c>
      <c r="S129" s="210"/>
      <c r="T129" s="212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85</v>
      </c>
      <c r="AT129" s="214" t="s">
        <v>76</v>
      </c>
      <c r="AU129" s="214" t="s">
        <v>85</v>
      </c>
      <c r="AY129" s="213" t="s">
        <v>156</v>
      </c>
      <c r="BK129" s="215">
        <f>SUM(BK130:BK132)</f>
        <v>0</v>
      </c>
    </row>
    <row r="130" s="2" customFormat="1" ht="24.15" customHeight="1">
      <c r="A130" s="38"/>
      <c r="B130" s="39"/>
      <c r="C130" s="218" t="s">
        <v>85</v>
      </c>
      <c r="D130" s="218" t="s">
        <v>159</v>
      </c>
      <c r="E130" s="219" t="s">
        <v>536</v>
      </c>
      <c r="F130" s="220" t="s">
        <v>537</v>
      </c>
      <c r="G130" s="221" t="s">
        <v>434</v>
      </c>
      <c r="H130" s="222">
        <v>1.5</v>
      </c>
      <c r="I130" s="223"/>
      <c r="J130" s="224">
        <f>ROUND(I130*H130,2)</f>
        <v>0</v>
      </c>
      <c r="K130" s="220" t="s">
        <v>177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0.0044600000000000004</v>
      </c>
      <c r="R130" s="227">
        <f>Q130*H130</f>
        <v>0.0066900000000000006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164</v>
      </c>
      <c r="AT130" s="229" t="s">
        <v>159</v>
      </c>
      <c r="AU130" s="229" t="s">
        <v>165</v>
      </c>
      <c r="AY130" s="17" t="s">
        <v>156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165</v>
      </c>
      <c r="BK130" s="230">
        <f>ROUND(I130*H130,2)</f>
        <v>0</v>
      </c>
      <c r="BL130" s="17" t="s">
        <v>164</v>
      </c>
      <c r="BM130" s="229" t="s">
        <v>957</v>
      </c>
    </row>
    <row r="131" s="2" customFormat="1">
      <c r="A131" s="38"/>
      <c r="B131" s="39"/>
      <c r="C131" s="40"/>
      <c r="D131" s="231" t="s">
        <v>167</v>
      </c>
      <c r="E131" s="40"/>
      <c r="F131" s="232" t="s">
        <v>539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167</v>
      </c>
      <c r="AU131" s="17" t="s">
        <v>165</v>
      </c>
    </row>
    <row r="132" s="14" customFormat="1">
      <c r="A132" s="14"/>
      <c r="B132" s="247"/>
      <c r="C132" s="248"/>
      <c r="D132" s="231" t="s">
        <v>170</v>
      </c>
      <c r="E132" s="249" t="s">
        <v>1</v>
      </c>
      <c r="F132" s="250" t="s">
        <v>460</v>
      </c>
      <c r="G132" s="248"/>
      <c r="H132" s="251">
        <v>1.5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170</v>
      </c>
      <c r="AU132" s="257" t="s">
        <v>165</v>
      </c>
      <c r="AV132" s="14" t="s">
        <v>165</v>
      </c>
      <c r="AW132" s="14" t="s">
        <v>33</v>
      </c>
      <c r="AX132" s="14" t="s">
        <v>85</v>
      </c>
      <c r="AY132" s="257" t="s">
        <v>156</v>
      </c>
    </row>
    <row r="133" s="12" customFormat="1" ht="22.8" customHeight="1">
      <c r="A133" s="12"/>
      <c r="B133" s="202"/>
      <c r="C133" s="203"/>
      <c r="D133" s="204" t="s">
        <v>76</v>
      </c>
      <c r="E133" s="216" t="s">
        <v>157</v>
      </c>
      <c r="F133" s="216" t="s">
        <v>158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SUM(P134:P155)</f>
        <v>0</v>
      </c>
      <c r="Q133" s="210"/>
      <c r="R133" s="211">
        <f>SUM(R134:R155)</f>
        <v>0.25087999999999999</v>
      </c>
      <c r="S133" s="210"/>
      <c r="T133" s="212">
        <f>SUM(T134:T155)</f>
        <v>0.33849999999999997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85</v>
      </c>
      <c r="AT133" s="214" t="s">
        <v>76</v>
      </c>
      <c r="AU133" s="214" t="s">
        <v>85</v>
      </c>
      <c r="AY133" s="213" t="s">
        <v>156</v>
      </c>
      <c r="BK133" s="215">
        <f>SUM(BK134:BK155)</f>
        <v>0</v>
      </c>
    </row>
    <row r="134" s="2" customFormat="1" ht="21.75" customHeight="1">
      <c r="A134" s="38"/>
      <c r="B134" s="39"/>
      <c r="C134" s="218" t="s">
        <v>165</v>
      </c>
      <c r="D134" s="218" t="s">
        <v>159</v>
      </c>
      <c r="E134" s="219" t="s">
        <v>160</v>
      </c>
      <c r="F134" s="220" t="s">
        <v>161</v>
      </c>
      <c r="G134" s="221" t="s">
        <v>162</v>
      </c>
      <c r="H134" s="222">
        <v>1</v>
      </c>
      <c r="I134" s="223"/>
      <c r="J134" s="224">
        <f>ROUND(I134*H134,2)</f>
        <v>0</v>
      </c>
      <c r="K134" s="220" t="s">
        <v>163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0.10000000000000001</v>
      </c>
      <c r="R134" s="227">
        <f>Q134*H134</f>
        <v>0.10000000000000001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164</v>
      </c>
      <c r="AT134" s="229" t="s">
        <v>159</v>
      </c>
      <c r="AU134" s="229" t="s">
        <v>165</v>
      </c>
      <c r="AY134" s="17" t="s">
        <v>156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165</v>
      </c>
      <c r="BK134" s="230">
        <f>ROUND(I134*H134,2)</f>
        <v>0</v>
      </c>
      <c r="BL134" s="17" t="s">
        <v>164</v>
      </c>
      <c r="BM134" s="229" t="s">
        <v>958</v>
      </c>
    </row>
    <row r="135" s="2" customFormat="1">
      <c r="A135" s="38"/>
      <c r="B135" s="39"/>
      <c r="C135" s="40"/>
      <c r="D135" s="231" t="s">
        <v>167</v>
      </c>
      <c r="E135" s="40"/>
      <c r="F135" s="232" t="s">
        <v>161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167</v>
      </c>
      <c r="AU135" s="17" t="s">
        <v>165</v>
      </c>
    </row>
    <row r="136" s="2" customFormat="1">
      <c r="A136" s="38"/>
      <c r="B136" s="39"/>
      <c r="C136" s="40"/>
      <c r="D136" s="231" t="s">
        <v>168</v>
      </c>
      <c r="E136" s="40"/>
      <c r="F136" s="236" t="s">
        <v>169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168</v>
      </c>
      <c r="AU136" s="17" t="s">
        <v>165</v>
      </c>
    </row>
    <row r="137" s="13" customFormat="1">
      <c r="A137" s="13"/>
      <c r="B137" s="237"/>
      <c r="C137" s="238"/>
      <c r="D137" s="231" t="s">
        <v>170</v>
      </c>
      <c r="E137" s="239" t="s">
        <v>1</v>
      </c>
      <c r="F137" s="240" t="s">
        <v>171</v>
      </c>
      <c r="G137" s="238"/>
      <c r="H137" s="239" t="s">
        <v>1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170</v>
      </c>
      <c r="AU137" s="246" t="s">
        <v>165</v>
      </c>
      <c r="AV137" s="13" t="s">
        <v>85</v>
      </c>
      <c r="AW137" s="13" t="s">
        <v>33</v>
      </c>
      <c r="AX137" s="13" t="s">
        <v>77</v>
      </c>
      <c r="AY137" s="246" t="s">
        <v>156</v>
      </c>
    </row>
    <row r="138" s="13" customFormat="1">
      <c r="A138" s="13"/>
      <c r="B138" s="237"/>
      <c r="C138" s="238"/>
      <c r="D138" s="231" t="s">
        <v>170</v>
      </c>
      <c r="E138" s="239" t="s">
        <v>1</v>
      </c>
      <c r="F138" s="240" t="s">
        <v>172</v>
      </c>
      <c r="G138" s="238"/>
      <c r="H138" s="239" t="s">
        <v>1</v>
      </c>
      <c r="I138" s="241"/>
      <c r="J138" s="238"/>
      <c r="K138" s="238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170</v>
      </c>
      <c r="AU138" s="246" t="s">
        <v>165</v>
      </c>
      <c r="AV138" s="13" t="s">
        <v>85</v>
      </c>
      <c r="AW138" s="13" t="s">
        <v>33</v>
      </c>
      <c r="AX138" s="13" t="s">
        <v>77</v>
      </c>
      <c r="AY138" s="246" t="s">
        <v>156</v>
      </c>
    </row>
    <row r="139" s="13" customFormat="1">
      <c r="A139" s="13"/>
      <c r="B139" s="237"/>
      <c r="C139" s="238"/>
      <c r="D139" s="231" t="s">
        <v>170</v>
      </c>
      <c r="E139" s="239" t="s">
        <v>1</v>
      </c>
      <c r="F139" s="240" t="s">
        <v>173</v>
      </c>
      <c r="G139" s="238"/>
      <c r="H139" s="239" t="s">
        <v>1</v>
      </c>
      <c r="I139" s="241"/>
      <c r="J139" s="238"/>
      <c r="K139" s="238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170</v>
      </c>
      <c r="AU139" s="246" t="s">
        <v>165</v>
      </c>
      <c r="AV139" s="13" t="s">
        <v>85</v>
      </c>
      <c r="AW139" s="13" t="s">
        <v>33</v>
      </c>
      <c r="AX139" s="13" t="s">
        <v>77</v>
      </c>
      <c r="AY139" s="246" t="s">
        <v>156</v>
      </c>
    </row>
    <row r="140" s="14" customFormat="1">
      <c r="A140" s="14"/>
      <c r="B140" s="247"/>
      <c r="C140" s="248"/>
      <c r="D140" s="231" t="s">
        <v>170</v>
      </c>
      <c r="E140" s="249" t="s">
        <v>1</v>
      </c>
      <c r="F140" s="250" t="s">
        <v>85</v>
      </c>
      <c r="G140" s="248"/>
      <c r="H140" s="251">
        <v>1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170</v>
      </c>
      <c r="AU140" s="257" t="s">
        <v>165</v>
      </c>
      <c r="AV140" s="14" t="s">
        <v>165</v>
      </c>
      <c r="AW140" s="14" t="s">
        <v>33</v>
      </c>
      <c r="AX140" s="14" t="s">
        <v>85</v>
      </c>
      <c r="AY140" s="257" t="s">
        <v>156</v>
      </c>
    </row>
    <row r="141" s="2" customFormat="1" ht="33" customHeight="1">
      <c r="A141" s="38"/>
      <c r="B141" s="39"/>
      <c r="C141" s="218" t="s">
        <v>183</v>
      </c>
      <c r="D141" s="218" t="s">
        <v>159</v>
      </c>
      <c r="E141" s="219" t="s">
        <v>448</v>
      </c>
      <c r="F141" s="220" t="s">
        <v>449</v>
      </c>
      <c r="G141" s="221" t="s">
        <v>162</v>
      </c>
      <c r="H141" s="222">
        <v>1</v>
      </c>
      <c r="I141" s="223"/>
      <c r="J141" s="224">
        <f>ROUND(I141*H141,2)</f>
        <v>0</v>
      </c>
      <c r="K141" s="220" t="s">
        <v>177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0.14465</v>
      </c>
      <c r="R141" s="227">
        <f>Q141*H141</f>
        <v>0.14465</v>
      </c>
      <c r="S141" s="227">
        <v>0.112</v>
      </c>
      <c r="T141" s="228">
        <f>S141*H141</f>
        <v>0.112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164</v>
      </c>
      <c r="AT141" s="229" t="s">
        <v>159</v>
      </c>
      <c r="AU141" s="229" t="s">
        <v>165</v>
      </c>
      <c r="AY141" s="17" t="s">
        <v>156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165</v>
      </c>
      <c r="BK141" s="230">
        <f>ROUND(I141*H141,2)</f>
        <v>0</v>
      </c>
      <c r="BL141" s="17" t="s">
        <v>164</v>
      </c>
      <c r="BM141" s="229" t="s">
        <v>959</v>
      </c>
    </row>
    <row r="142" s="2" customFormat="1">
      <c r="A142" s="38"/>
      <c r="B142" s="39"/>
      <c r="C142" s="40"/>
      <c r="D142" s="231" t="s">
        <v>167</v>
      </c>
      <c r="E142" s="40"/>
      <c r="F142" s="232" t="s">
        <v>451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167</v>
      </c>
      <c r="AU142" s="17" t="s">
        <v>165</v>
      </c>
    </row>
    <row r="143" s="2" customFormat="1">
      <c r="A143" s="38"/>
      <c r="B143" s="39"/>
      <c r="C143" s="40"/>
      <c r="D143" s="231" t="s">
        <v>168</v>
      </c>
      <c r="E143" s="40"/>
      <c r="F143" s="236" t="s">
        <v>452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168</v>
      </c>
      <c r="AU143" s="17" t="s">
        <v>165</v>
      </c>
    </row>
    <row r="144" s="2" customFormat="1" ht="37.8" customHeight="1">
      <c r="A144" s="38"/>
      <c r="B144" s="39"/>
      <c r="C144" s="218" t="s">
        <v>164</v>
      </c>
      <c r="D144" s="218" t="s">
        <v>159</v>
      </c>
      <c r="E144" s="219" t="s">
        <v>453</v>
      </c>
      <c r="F144" s="220" t="s">
        <v>454</v>
      </c>
      <c r="G144" s="221" t="s">
        <v>176</v>
      </c>
      <c r="H144" s="222">
        <v>5</v>
      </c>
      <c r="I144" s="223"/>
      <c r="J144" s="224">
        <f>ROUND(I144*H144,2)</f>
        <v>0</v>
      </c>
      <c r="K144" s="220" t="s">
        <v>177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0.0010300000000000001</v>
      </c>
      <c r="R144" s="227">
        <f>Q144*H144</f>
        <v>0.0051500000000000001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164</v>
      </c>
      <c r="AT144" s="229" t="s">
        <v>159</v>
      </c>
      <c r="AU144" s="229" t="s">
        <v>165</v>
      </c>
      <c r="AY144" s="17" t="s">
        <v>156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165</v>
      </c>
      <c r="BK144" s="230">
        <f>ROUND(I144*H144,2)</f>
        <v>0</v>
      </c>
      <c r="BL144" s="17" t="s">
        <v>164</v>
      </c>
      <c r="BM144" s="229" t="s">
        <v>960</v>
      </c>
    </row>
    <row r="145" s="2" customFormat="1">
      <c r="A145" s="38"/>
      <c r="B145" s="39"/>
      <c r="C145" s="40"/>
      <c r="D145" s="231" t="s">
        <v>167</v>
      </c>
      <c r="E145" s="40"/>
      <c r="F145" s="232" t="s">
        <v>456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167</v>
      </c>
      <c r="AU145" s="17" t="s">
        <v>165</v>
      </c>
    </row>
    <row r="146" s="2" customFormat="1">
      <c r="A146" s="38"/>
      <c r="B146" s="39"/>
      <c r="C146" s="40"/>
      <c r="D146" s="231" t="s">
        <v>168</v>
      </c>
      <c r="E146" s="40"/>
      <c r="F146" s="236" t="s">
        <v>678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168</v>
      </c>
      <c r="AU146" s="17" t="s">
        <v>165</v>
      </c>
    </row>
    <row r="147" s="14" customFormat="1">
      <c r="A147" s="14"/>
      <c r="B147" s="247"/>
      <c r="C147" s="248"/>
      <c r="D147" s="231" t="s">
        <v>170</v>
      </c>
      <c r="E147" s="249" t="s">
        <v>1</v>
      </c>
      <c r="F147" s="250" t="s">
        <v>961</v>
      </c>
      <c r="G147" s="248"/>
      <c r="H147" s="251">
        <v>5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170</v>
      </c>
      <c r="AU147" s="257" t="s">
        <v>165</v>
      </c>
      <c r="AV147" s="14" t="s">
        <v>165</v>
      </c>
      <c r="AW147" s="14" t="s">
        <v>33</v>
      </c>
      <c r="AX147" s="14" t="s">
        <v>85</v>
      </c>
      <c r="AY147" s="257" t="s">
        <v>156</v>
      </c>
    </row>
    <row r="148" s="2" customFormat="1" ht="24.15" customHeight="1">
      <c r="A148" s="38"/>
      <c r="B148" s="39"/>
      <c r="C148" s="218" t="s">
        <v>193</v>
      </c>
      <c r="D148" s="218" t="s">
        <v>159</v>
      </c>
      <c r="E148" s="219" t="s">
        <v>174</v>
      </c>
      <c r="F148" s="220" t="s">
        <v>175</v>
      </c>
      <c r="G148" s="221" t="s">
        <v>176</v>
      </c>
      <c r="H148" s="222">
        <v>1</v>
      </c>
      <c r="I148" s="223"/>
      <c r="J148" s="224">
        <f>ROUND(I148*H148,2)</f>
        <v>0</v>
      </c>
      <c r="K148" s="220" t="s">
        <v>177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0.00108</v>
      </c>
      <c r="R148" s="227">
        <f>Q148*H148</f>
        <v>0.00108</v>
      </c>
      <c r="S148" s="227">
        <v>0.0085000000000000006</v>
      </c>
      <c r="T148" s="228">
        <f>S148*H148</f>
        <v>0.0085000000000000006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164</v>
      </c>
      <c r="AT148" s="229" t="s">
        <v>159</v>
      </c>
      <c r="AU148" s="229" t="s">
        <v>165</v>
      </c>
      <c r="AY148" s="17" t="s">
        <v>156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165</v>
      </c>
      <c r="BK148" s="230">
        <f>ROUND(I148*H148,2)</f>
        <v>0</v>
      </c>
      <c r="BL148" s="17" t="s">
        <v>164</v>
      </c>
      <c r="BM148" s="229" t="s">
        <v>962</v>
      </c>
    </row>
    <row r="149" s="2" customFormat="1">
      <c r="A149" s="38"/>
      <c r="B149" s="39"/>
      <c r="C149" s="40"/>
      <c r="D149" s="231" t="s">
        <v>167</v>
      </c>
      <c r="E149" s="40"/>
      <c r="F149" s="232" t="s">
        <v>179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167</v>
      </c>
      <c r="AU149" s="17" t="s">
        <v>165</v>
      </c>
    </row>
    <row r="150" s="13" customFormat="1">
      <c r="A150" s="13"/>
      <c r="B150" s="237"/>
      <c r="C150" s="238"/>
      <c r="D150" s="231" t="s">
        <v>170</v>
      </c>
      <c r="E150" s="239" t="s">
        <v>1</v>
      </c>
      <c r="F150" s="240" t="s">
        <v>180</v>
      </c>
      <c r="G150" s="238"/>
      <c r="H150" s="239" t="s">
        <v>1</v>
      </c>
      <c r="I150" s="241"/>
      <c r="J150" s="238"/>
      <c r="K150" s="238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170</v>
      </c>
      <c r="AU150" s="246" t="s">
        <v>165</v>
      </c>
      <c r="AV150" s="13" t="s">
        <v>85</v>
      </c>
      <c r="AW150" s="13" t="s">
        <v>33</v>
      </c>
      <c r="AX150" s="13" t="s">
        <v>77</v>
      </c>
      <c r="AY150" s="246" t="s">
        <v>156</v>
      </c>
    </row>
    <row r="151" s="14" customFormat="1">
      <c r="A151" s="14"/>
      <c r="B151" s="247"/>
      <c r="C151" s="248"/>
      <c r="D151" s="231" t="s">
        <v>170</v>
      </c>
      <c r="E151" s="249" t="s">
        <v>1</v>
      </c>
      <c r="F151" s="250" t="s">
        <v>85</v>
      </c>
      <c r="G151" s="248"/>
      <c r="H151" s="251">
        <v>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170</v>
      </c>
      <c r="AU151" s="257" t="s">
        <v>165</v>
      </c>
      <c r="AV151" s="14" t="s">
        <v>165</v>
      </c>
      <c r="AW151" s="14" t="s">
        <v>33</v>
      </c>
      <c r="AX151" s="14" t="s">
        <v>85</v>
      </c>
      <c r="AY151" s="257" t="s">
        <v>156</v>
      </c>
    </row>
    <row r="152" s="2" customFormat="1" ht="24.15" customHeight="1">
      <c r="A152" s="38"/>
      <c r="B152" s="39"/>
      <c r="C152" s="218" t="s">
        <v>200</v>
      </c>
      <c r="D152" s="218" t="s">
        <v>159</v>
      </c>
      <c r="E152" s="219" t="s">
        <v>546</v>
      </c>
      <c r="F152" s="220" t="s">
        <v>547</v>
      </c>
      <c r="G152" s="221" t="s">
        <v>176</v>
      </c>
      <c r="H152" s="222">
        <v>8</v>
      </c>
      <c r="I152" s="223"/>
      <c r="J152" s="224">
        <f>ROUND(I152*H152,2)</f>
        <v>0</v>
      </c>
      <c r="K152" s="220" t="s">
        <v>177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0.021999999999999999</v>
      </c>
      <c r="T152" s="228">
        <f>S152*H152</f>
        <v>0.17599999999999999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164</v>
      </c>
      <c r="AT152" s="229" t="s">
        <v>159</v>
      </c>
      <c r="AU152" s="229" t="s">
        <v>165</v>
      </c>
      <c r="AY152" s="17" t="s">
        <v>156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165</v>
      </c>
      <c r="BK152" s="230">
        <f>ROUND(I152*H152,2)</f>
        <v>0</v>
      </c>
      <c r="BL152" s="17" t="s">
        <v>164</v>
      </c>
      <c r="BM152" s="229" t="s">
        <v>963</v>
      </c>
    </row>
    <row r="153" s="2" customFormat="1">
      <c r="A153" s="38"/>
      <c r="B153" s="39"/>
      <c r="C153" s="40"/>
      <c r="D153" s="231" t="s">
        <v>167</v>
      </c>
      <c r="E153" s="40"/>
      <c r="F153" s="232" t="s">
        <v>549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167</v>
      </c>
      <c r="AU153" s="17" t="s">
        <v>165</v>
      </c>
    </row>
    <row r="154" s="2" customFormat="1" ht="16.5" customHeight="1">
      <c r="A154" s="38"/>
      <c r="B154" s="39"/>
      <c r="C154" s="218" t="s">
        <v>207</v>
      </c>
      <c r="D154" s="218" t="s">
        <v>159</v>
      </c>
      <c r="E154" s="219" t="s">
        <v>550</v>
      </c>
      <c r="F154" s="220" t="s">
        <v>551</v>
      </c>
      <c r="G154" s="221" t="s">
        <v>434</v>
      </c>
      <c r="H154" s="222">
        <v>3</v>
      </c>
      <c r="I154" s="223"/>
      <c r="J154" s="224">
        <f>ROUND(I154*H154,2)</f>
        <v>0</v>
      </c>
      <c r="K154" s="220" t="s">
        <v>177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0.014</v>
      </c>
      <c r="T154" s="228">
        <f>S154*H154</f>
        <v>0.042000000000000003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164</v>
      </c>
      <c r="AT154" s="229" t="s">
        <v>159</v>
      </c>
      <c r="AU154" s="229" t="s">
        <v>165</v>
      </c>
      <c r="AY154" s="17" t="s">
        <v>156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165</v>
      </c>
      <c r="BK154" s="230">
        <f>ROUND(I154*H154,2)</f>
        <v>0</v>
      </c>
      <c r="BL154" s="17" t="s">
        <v>164</v>
      </c>
      <c r="BM154" s="229" t="s">
        <v>964</v>
      </c>
    </row>
    <row r="155" s="2" customFormat="1">
      <c r="A155" s="38"/>
      <c r="B155" s="39"/>
      <c r="C155" s="40"/>
      <c r="D155" s="231" t="s">
        <v>167</v>
      </c>
      <c r="E155" s="40"/>
      <c r="F155" s="232" t="s">
        <v>553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167</v>
      </c>
      <c r="AU155" s="17" t="s">
        <v>165</v>
      </c>
    </row>
    <row r="156" s="12" customFormat="1" ht="22.8" customHeight="1">
      <c r="A156" s="12"/>
      <c r="B156" s="202"/>
      <c r="C156" s="203"/>
      <c r="D156" s="204" t="s">
        <v>76</v>
      </c>
      <c r="E156" s="216" t="s">
        <v>181</v>
      </c>
      <c r="F156" s="216" t="s">
        <v>182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SUM(P157:P166)</f>
        <v>0</v>
      </c>
      <c r="Q156" s="210"/>
      <c r="R156" s="211">
        <f>SUM(R157:R166)</f>
        <v>0</v>
      </c>
      <c r="S156" s="210"/>
      <c r="T156" s="212">
        <f>SUM(T157:T166)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85</v>
      </c>
      <c r="AT156" s="214" t="s">
        <v>76</v>
      </c>
      <c r="AU156" s="214" t="s">
        <v>85</v>
      </c>
      <c r="AY156" s="213" t="s">
        <v>156</v>
      </c>
      <c r="BK156" s="215">
        <f>SUM(BK157:BK166)</f>
        <v>0</v>
      </c>
    </row>
    <row r="157" s="2" customFormat="1" ht="24.15" customHeight="1">
      <c r="A157" s="38"/>
      <c r="B157" s="39"/>
      <c r="C157" s="218" t="s">
        <v>216</v>
      </c>
      <c r="D157" s="218" t="s">
        <v>159</v>
      </c>
      <c r="E157" s="219" t="s">
        <v>184</v>
      </c>
      <c r="F157" s="220" t="s">
        <v>185</v>
      </c>
      <c r="G157" s="221" t="s">
        <v>186</v>
      </c>
      <c r="H157" s="222">
        <v>0.56499999999999995</v>
      </c>
      <c r="I157" s="223"/>
      <c r="J157" s="224">
        <f>ROUND(I157*H157,2)</f>
        <v>0</v>
      </c>
      <c r="K157" s="220" t="s">
        <v>177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164</v>
      </c>
      <c r="AT157" s="229" t="s">
        <v>159</v>
      </c>
      <c r="AU157" s="229" t="s">
        <v>165</v>
      </c>
      <c r="AY157" s="17" t="s">
        <v>156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165</v>
      </c>
      <c r="BK157" s="230">
        <f>ROUND(I157*H157,2)</f>
        <v>0</v>
      </c>
      <c r="BL157" s="17" t="s">
        <v>164</v>
      </c>
      <c r="BM157" s="229" t="s">
        <v>965</v>
      </c>
    </row>
    <row r="158" s="2" customFormat="1">
      <c r="A158" s="38"/>
      <c r="B158" s="39"/>
      <c r="C158" s="40"/>
      <c r="D158" s="231" t="s">
        <v>167</v>
      </c>
      <c r="E158" s="40"/>
      <c r="F158" s="232" t="s">
        <v>188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167</v>
      </c>
      <c r="AU158" s="17" t="s">
        <v>165</v>
      </c>
    </row>
    <row r="159" s="2" customFormat="1" ht="24.15" customHeight="1">
      <c r="A159" s="38"/>
      <c r="B159" s="39"/>
      <c r="C159" s="218" t="s">
        <v>157</v>
      </c>
      <c r="D159" s="218" t="s">
        <v>159</v>
      </c>
      <c r="E159" s="219" t="s">
        <v>189</v>
      </c>
      <c r="F159" s="220" t="s">
        <v>190</v>
      </c>
      <c r="G159" s="221" t="s">
        <v>186</v>
      </c>
      <c r="H159" s="222">
        <v>0.56499999999999995</v>
      </c>
      <c r="I159" s="223"/>
      <c r="J159" s="224">
        <f>ROUND(I159*H159,2)</f>
        <v>0</v>
      </c>
      <c r="K159" s="220" t="s">
        <v>177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164</v>
      </c>
      <c r="AT159" s="229" t="s">
        <v>159</v>
      </c>
      <c r="AU159" s="229" t="s">
        <v>165</v>
      </c>
      <c r="AY159" s="17" t="s">
        <v>156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165</v>
      </c>
      <c r="BK159" s="230">
        <f>ROUND(I159*H159,2)</f>
        <v>0</v>
      </c>
      <c r="BL159" s="17" t="s">
        <v>164</v>
      </c>
      <c r="BM159" s="229" t="s">
        <v>966</v>
      </c>
    </row>
    <row r="160" s="2" customFormat="1">
      <c r="A160" s="38"/>
      <c r="B160" s="39"/>
      <c r="C160" s="40"/>
      <c r="D160" s="231" t="s">
        <v>167</v>
      </c>
      <c r="E160" s="40"/>
      <c r="F160" s="232" t="s">
        <v>192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167</v>
      </c>
      <c r="AU160" s="17" t="s">
        <v>165</v>
      </c>
    </row>
    <row r="161" s="2" customFormat="1" ht="24.15" customHeight="1">
      <c r="A161" s="38"/>
      <c r="B161" s="39"/>
      <c r="C161" s="218" t="s">
        <v>111</v>
      </c>
      <c r="D161" s="218" t="s">
        <v>159</v>
      </c>
      <c r="E161" s="219" t="s">
        <v>194</v>
      </c>
      <c r="F161" s="220" t="s">
        <v>195</v>
      </c>
      <c r="G161" s="221" t="s">
        <v>186</v>
      </c>
      <c r="H161" s="222">
        <v>11.300000000000001</v>
      </c>
      <c r="I161" s="223"/>
      <c r="J161" s="224">
        <f>ROUND(I161*H161,2)</f>
        <v>0</v>
      </c>
      <c r="K161" s="220" t="s">
        <v>177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164</v>
      </c>
      <c r="AT161" s="229" t="s">
        <v>159</v>
      </c>
      <c r="AU161" s="229" t="s">
        <v>165</v>
      </c>
      <c r="AY161" s="17" t="s">
        <v>156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165</v>
      </c>
      <c r="BK161" s="230">
        <f>ROUND(I161*H161,2)</f>
        <v>0</v>
      </c>
      <c r="BL161" s="17" t="s">
        <v>164</v>
      </c>
      <c r="BM161" s="229" t="s">
        <v>967</v>
      </c>
    </row>
    <row r="162" s="2" customFormat="1">
      <c r="A162" s="38"/>
      <c r="B162" s="39"/>
      <c r="C162" s="40"/>
      <c r="D162" s="231" t="s">
        <v>167</v>
      </c>
      <c r="E162" s="40"/>
      <c r="F162" s="232" t="s">
        <v>197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167</v>
      </c>
      <c r="AU162" s="17" t="s">
        <v>165</v>
      </c>
    </row>
    <row r="163" s="13" customFormat="1">
      <c r="A163" s="13"/>
      <c r="B163" s="237"/>
      <c r="C163" s="238"/>
      <c r="D163" s="231" t="s">
        <v>170</v>
      </c>
      <c r="E163" s="239" t="s">
        <v>1</v>
      </c>
      <c r="F163" s="240" t="s">
        <v>198</v>
      </c>
      <c r="G163" s="238"/>
      <c r="H163" s="239" t="s">
        <v>1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170</v>
      </c>
      <c r="AU163" s="246" t="s">
        <v>165</v>
      </c>
      <c r="AV163" s="13" t="s">
        <v>85</v>
      </c>
      <c r="AW163" s="13" t="s">
        <v>33</v>
      </c>
      <c r="AX163" s="13" t="s">
        <v>77</v>
      </c>
      <c r="AY163" s="246" t="s">
        <v>156</v>
      </c>
    </row>
    <row r="164" s="14" customFormat="1">
      <c r="A164" s="14"/>
      <c r="B164" s="247"/>
      <c r="C164" s="248"/>
      <c r="D164" s="231" t="s">
        <v>170</v>
      </c>
      <c r="E164" s="249" t="s">
        <v>1</v>
      </c>
      <c r="F164" s="250" t="s">
        <v>968</v>
      </c>
      <c r="G164" s="248"/>
      <c r="H164" s="251">
        <v>11.300000000000001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170</v>
      </c>
      <c r="AU164" s="257" t="s">
        <v>165</v>
      </c>
      <c r="AV164" s="14" t="s">
        <v>165</v>
      </c>
      <c r="AW164" s="14" t="s">
        <v>33</v>
      </c>
      <c r="AX164" s="14" t="s">
        <v>85</v>
      </c>
      <c r="AY164" s="257" t="s">
        <v>156</v>
      </c>
    </row>
    <row r="165" s="2" customFormat="1" ht="24.15" customHeight="1">
      <c r="A165" s="38"/>
      <c r="B165" s="39"/>
      <c r="C165" s="218" t="s">
        <v>114</v>
      </c>
      <c r="D165" s="218" t="s">
        <v>159</v>
      </c>
      <c r="E165" s="219" t="s">
        <v>201</v>
      </c>
      <c r="F165" s="220" t="s">
        <v>202</v>
      </c>
      <c r="G165" s="221" t="s">
        <v>186</v>
      </c>
      <c r="H165" s="222">
        <v>0.56499999999999995</v>
      </c>
      <c r="I165" s="223"/>
      <c r="J165" s="224">
        <f>ROUND(I165*H165,2)</f>
        <v>0</v>
      </c>
      <c r="K165" s="220" t="s">
        <v>177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164</v>
      </c>
      <c r="AT165" s="229" t="s">
        <v>159</v>
      </c>
      <c r="AU165" s="229" t="s">
        <v>165</v>
      </c>
      <c r="AY165" s="17" t="s">
        <v>156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165</v>
      </c>
      <c r="BK165" s="230">
        <f>ROUND(I165*H165,2)</f>
        <v>0</v>
      </c>
      <c r="BL165" s="17" t="s">
        <v>164</v>
      </c>
      <c r="BM165" s="229" t="s">
        <v>969</v>
      </c>
    </row>
    <row r="166" s="2" customFormat="1">
      <c r="A166" s="38"/>
      <c r="B166" s="39"/>
      <c r="C166" s="40"/>
      <c r="D166" s="231" t="s">
        <v>167</v>
      </c>
      <c r="E166" s="40"/>
      <c r="F166" s="232" t="s">
        <v>204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167</v>
      </c>
      <c r="AU166" s="17" t="s">
        <v>165</v>
      </c>
    </row>
    <row r="167" s="12" customFormat="1" ht="22.8" customHeight="1">
      <c r="A167" s="12"/>
      <c r="B167" s="202"/>
      <c r="C167" s="203"/>
      <c r="D167" s="204" t="s">
        <v>76</v>
      </c>
      <c r="E167" s="216" t="s">
        <v>205</v>
      </c>
      <c r="F167" s="216" t="s">
        <v>206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SUM(P168:P169)</f>
        <v>0</v>
      </c>
      <c r="Q167" s="210"/>
      <c r="R167" s="211">
        <f>SUM(R168:R169)</f>
        <v>0</v>
      </c>
      <c r="S167" s="210"/>
      <c r="T167" s="212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85</v>
      </c>
      <c r="AT167" s="214" t="s">
        <v>76</v>
      </c>
      <c r="AU167" s="214" t="s">
        <v>85</v>
      </c>
      <c r="AY167" s="213" t="s">
        <v>156</v>
      </c>
      <c r="BK167" s="215">
        <f>SUM(BK168:BK169)</f>
        <v>0</v>
      </c>
    </row>
    <row r="168" s="2" customFormat="1" ht="16.5" customHeight="1">
      <c r="A168" s="38"/>
      <c r="B168" s="39"/>
      <c r="C168" s="218" t="s">
        <v>117</v>
      </c>
      <c r="D168" s="218" t="s">
        <v>159</v>
      </c>
      <c r="E168" s="219" t="s">
        <v>208</v>
      </c>
      <c r="F168" s="220" t="s">
        <v>209</v>
      </c>
      <c r="G168" s="221" t="s">
        <v>186</v>
      </c>
      <c r="H168" s="222">
        <v>0.25800000000000001</v>
      </c>
      <c r="I168" s="223"/>
      <c r="J168" s="224">
        <f>ROUND(I168*H168,2)</f>
        <v>0</v>
      </c>
      <c r="K168" s="220" t="s">
        <v>177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164</v>
      </c>
      <c r="AT168" s="229" t="s">
        <v>159</v>
      </c>
      <c r="AU168" s="229" t="s">
        <v>165</v>
      </c>
      <c r="AY168" s="17" t="s">
        <v>156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165</v>
      </c>
      <c r="BK168" s="230">
        <f>ROUND(I168*H168,2)</f>
        <v>0</v>
      </c>
      <c r="BL168" s="17" t="s">
        <v>164</v>
      </c>
      <c r="BM168" s="229" t="s">
        <v>970</v>
      </c>
    </row>
    <row r="169" s="2" customFormat="1">
      <c r="A169" s="38"/>
      <c r="B169" s="39"/>
      <c r="C169" s="40"/>
      <c r="D169" s="231" t="s">
        <v>167</v>
      </c>
      <c r="E169" s="40"/>
      <c r="F169" s="232" t="s">
        <v>211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167</v>
      </c>
      <c r="AU169" s="17" t="s">
        <v>165</v>
      </c>
    </row>
    <row r="170" s="12" customFormat="1" ht="25.92" customHeight="1">
      <c r="A170" s="12"/>
      <c r="B170" s="202"/>
      <c r="C170" s="203"/>
      <c r="D170" s="204" t="s">
        <v>76</v>
      </c>
      <c r="E170" s="205" t="s">
        <v>212</v>
      </c>
      <c r="F170" s="205" t="s">
        <v>213</v>
      </c>
      <c r="G170" s="203"/>
      <c r="H170" s="203"/>
      <c r="I170" s="206"/>
      <c r="J170" s="207">
        <f>BK170</f>
        <v>0</v>
      </c>
      <c r="K170" s="203"/>
      <c r="L170" s="208"/>
      <c r="M170" s="209"/>
      <c r="N170" s="210"/>
      <c r="O170" s="210"/>
      <c r="P170" s="211">
        <f>P171+P190+P208+P211</f>
        <v>0</v>
      </c>
      <c r="Q170" s="210"/>
      <c r="R170" s="211">
        <f>R171+R190+R208+R211</f>
        <v>0.28999270999999999</v>
      </c>
      <c r="S170" s="210"/>
      <c r="T170" s="212">
        <f>T171+T190+T208+T211</f>
        <v>0.22625000000000001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165</v>
      </c>
      <c r="AT170" s="214" t="s">
        <v>76</v>
      </c>
      <c r="AU170" s="214" t="s">
        <v>77</v>
      </c>
      <c r="AY170" s="213" t="s">
        <v>156</v>
      </c>
      <c r="BK170" s="215">
        <f>BK171+BK190+BK208+BK211</f>
        <v>0</v>
      </c>
    </row>
    <row r="171" s="12" customFormat="1" ht="22.8" customHeight="1">
      <c r="A171" s="12"/>
      <c r="B171" s="202"/>
      <c r="C171" s="203"/>
      <c r="D171" s="204" t="s">
        <v>76</v>
      </c>
      <c r="E171" s="216" t="s">
        <v>214</v>
      </c>
      <c r="F171" s="216" t="s">
        <v>215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SUM(P172:P189)</f>
        <v>0</v>
      </c>
      <c r="Q171" s="210"/>
      <c r="R171" s="211">
        <f>SUM(R172:R189)</f>
        <v>0.0054900000000000001</v>
      </c>
      <c r="S171" s="210"/>
      <c r="T171" s="212">
        <f>SUM(T172:T189)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165</v>
      </c>
      <c r="AT171" s="214" t="s">
        <v>76</v>
      </c>
      <c r="AU171" s="214" t="s">
        <v>85</v>
      </c>
      <c r="AY171" s="213" t="s">
        <v>156</v>
      </c>
      <c r="BK171" s="215">
        <f>SUM(BK172:BK189)</f>
        <v>0</v>
      </c>
    </row>
    <row r="172" s="2" customFormat="1" ht="33" customHeight="1">
      <c r="A172" s="38"/>
      <c r="B172" s="39"/>
      <c r="C172" s="218" t="s">
        <v>242</v>
      </c>
      <c r="D172" s="218" t="s">
        <v>159</v>
      </c>
      <c r="E172" s="219" t="s">
        <v>560</v>
      </c>
      <c r="F172" s="220" t="s">
        <v>561</v>
      </c>
      <c r="G172" s="221" t="s">
        <v>219</v>
      </c>
      <c r="H172" s="222">
        <v>1</v>
      </c>
      <c r="I172" s="223"/>
      <c r="J172" s="224">
        <f>ROUND(I172*H172,2)</f>
        <v>0</v>
      </c>
      <c r="K172" s="220" t="s">
        <v>177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0.0018600000000000001</v>
      </c>
      <c r="R172" s="227">
        <f>Q172*H172</f>
        <v>0.0018600000000000001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220</v>
      </c>
      <c r="AT172" s="229" t="s">
        <v>159</v>
      </c>
      <c r="AU172" s="229" t="s">
        <v>165</v>
      </c>
      <c r="AY172" s="17" t="s">
        <v>156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165</v>
      </c>
      <c r="BK172" s="230">
        <f>ROUND(I172*H172,2)</f>
        <v>0</v>
      </c>
      <c r="BL172" s="17" t="s">
        <v>220</v>
      </c>
      <c r="BM172" s="229" t="s">
        <v>971</v>
      </c>
    </row>
    <row r="173" s="2" customFormat="1">
      <c r="A173" s="38"/>
      <c r="B173" s="39"/>
      <c r="C173" s="40"/>
      <c r="D173" s="231" t="s">
        <v>167</v>
      </c>
      <c r="E173" s="40"/>
      <c r="F173" s="232" t="s">
        <v>563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167</v>
      </c>
      <c r="AU173" s="17" t="s">
        <v>165</v>
      </c>
    </row>
    <row r="174" s="13" customFormat="1">
      <c r="A174" s="13"/>
      <c r="B174" s="237"/>
      <c r="C174" s="238"/>
      <c r="D174" s="231" t="s">
        <v>170</v>
      </c>
      <c r="E174" s="239" t="s">
        <v>1</v>
      </c>
      <c r="F174" s="240" t="s">
        <v>690</v>
      </c>
      <c r="G174" s="238"/>
      <c r="H174" s="239" t="s">
        <v>1</v>
      </c>
      <c r="I174" s="241"/>
      <c r="J174" s="238"/>
      <c r="K174" s="238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170</v>
      </c>
      <c r="AU174" s="246" t="s">
        <v>165</v>
      </c>
      <c r="AV174" s="13" t="s">
        <v>85</v>
      </c>
      <c r="AW174" s="13" t="s">
        <v>33</v>
      </c>
      <c r="AX174" s="13" t="s">
        <v>77</v>
      </c>
      <c r="AY174" s="246" t="s">
        <v>156</v>
      </c>
    </row>
    <row r="175" s="14" customFormat="1">
      <c r="A175" s="14"/>
      <c r="B175" s="247"/>
      <c r="C175" s="248"/>
      <c r="D175" s="231" t="s">
        <v>170</v>
      </c>
      <c r="E175" s="249" t="s">
        <v>1</v>
      </c>
      <c r="F175" s="250" t="s">
        <v>85</v>
      </c>
      <c r="G175" s="248"/>
      <c r="H175" s="251">
        <v>1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170</v>
      </c>
      <c r="AU175" s="257" t="s">
        <v>165</v>
      </c>
      <c r="AV175" s="14" t="s">
        <v>165</v>
      </c>
      <c r="AW175" s="14" t="s">
        <v>33</v>
      </c>
      <c r="AX175" s="14" t="s">
        <v>85</v>
      </c>
      <c r="AY175" s="257" t="s">
        <v>156</v>
      </c>
    </row>
    <row r="176" s="2" customFormat="1" ht="24.15" customHeight="1">
      <c r="A176" s="38"/>
      <c r="B176" s="39"/>
      <c r="C176" s="218" t="s">
        <v>247</v>
      </c>
      <c r="D176" s="218" t="s">
        <v>159</v>
      </c>
      <c r="E176" s="219" t="s">
        <v>229</v>
      </c>
      <c r="F176" s="220" t="s">
        <v>230</v>
      </c>
      <c r="G176" s="221" t="s">
        <v>176</v>
      </c>
      <c r="H176" s="222">
        <v>4</v>
      </c>
      <c r="I176" s="223"/>
      <c r="J176" s="224">
        <f>ROUND(I176*H176,2)</f>
        <v>0</v>
      </c>
      <c r="K176" s="220" t="s">
        <v>177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0.00072999999999999996</v>
      </c>
      <c r="R176" s="227">
        <f>Q176*H176</f>
        <v>0.0029199999999999999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220</v>
      </c>
      <c r="AT176" s="229" t="s">
        <v>159</v>
      </c>
      <c r="AU176" s="229" t="s">
        <v>165</v>
      </c>
      <c r="AY176" s="17" t="s">
        <v>156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165</v>
      </c>
      <c r="BK176" s="230">
        <f>ROUND(I176*H176,2)</f>
        <v>0</v>
      </c>
      <c r="BL176" s="17" t="s">
        <v>220</v>
      </c>
      <c r="BM176" s="229" t="s">
        <v>972</v>
      </c>
    </row>
    <row r="177" s="2" customFormat="1">
      <c r="A177" s="38"/>
      <c r="B177" s="39"/>
      <c r="C177" s="40"/>
      <c r="D177" s="231" t="s">
        <v>167</v>
      </c>
      <c r="E177" s="40"/>
      <c r="F177" s="232" t="s">
        <v>232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167</v>
      </c>
      <c r="AU177" s="17" t="s">
        <v>165</v>
      </c>
    </row>
    <row r="178" s="13" customFormat="1">
      <c r="A178" s="13"/>
      <c r="B178" s="237"/>
      <c r="C178" s="238"/>
      <c r="D178" s="231" t="s">
        <v>170</v>
      </c>
      <c r="E178" s="239" t="s">
        <v>1</v>
      </c>
      <c r="F178" s="240" t="s">
        <v>566</v>
      </c>
      <c r="G178" s="238"/>
      <c r="H178" s="239" t="s">
        <v>1</v>
      </c>
      <c r="I178" s="241"/>
      <c r="J178" s="238"/>
      <c r="K178" s="238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170</v>
      </c>
      <c r="AU178" s="246" t="s">
        <v>165</v>
      </c>
      <c r="AV178" s="13" t="s">
        <v>85</v>
      </c>
      <c r="AW178" s="13" t="s">
        <v>33</v>
      </c>
      <c r="AX178" s="13" t="s">
        <v>77</v>
      </c>
      <c r="AY178" s="246" t="s">
        <v>156</v>
      </c>
    </row>
    <row r="179" s="14" customFormat="1">
      <c r="A179" s="14"/>
      <c r="B179" s="247"/>
      <c r="C179" s="248"/>
      <c r="D179" s="231" t="s">
        <v>170</v>
      </c>
      <c r="E179" s="249" t="s">
        <v>1</v>
      </c>
      <c r="F179" s="250" t="s">
        <v>164</v>
      </c>
      <c r="G179" s="248"/>
      <c r="H179" s="251">
        <v>4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170</v>
      </c>
      <c r="AU179" s="257" t="s">
        <v>165</v>
      </c>
      <c r="AV179" s="14" t="s">
        <v>165</v>
      </c>
      <c r="AW179" s="14" t="s">
        <v>33</v>
      </c>
      <c r="AX179" s="14" t="s">
        <v>85</v>
      </c>
      <c r="AY179" s="257" t="s">
        <v>156</v>
      </c>
    </row>
    <row r="180" s="2" customFormat="1" ht="37.8" customHeight="1">
      <c r="A180" s="38"/>
      <c r="B180" s="39"/>
      <c r="C180" s="218" t="s">
        <v>8</v>
      </c>
      <c r="D180" s="218" t="s">
        <v>159</v>
      </c>
      <c r="E180" s="219" t="s">
        <v>234</v>
      </c>
      <c r="F180" s="220" t="s">
        <v>235</v>
      </c>
      <c r="G180" s="221" t="s">
        <v>176</v>
      </c>
      <c r="H180" s="222">
        <v>4</v>
      </c>
      <c r="I180" s="223"/>
      <c r="J180" s="224">
        <f>ROUND(I180*H180,2)</f>
        <v>0</v>
      </c>
      <c r="K180" s="220" t="s">
        <v>177</v>
      </c>
      <c r="L180" s="44"/>
      <c r="M180" s="225" t="s">
        <v>1</v>
      </c>
      <c r="N180" s="226" t="s">
        <v>43</v>
      </c>
      <c r="O180" s="91"/>
      <c r="P180" s="227">
        <f>O180*H180</f>
        <v>0</v>
      </c>
      <c r="Q180" s="227">
        <v>0.00012</v>
      </c>
      <c r="R180" s="227">
        <f>Q180*H180</f>
        <v>0.00048000000000000001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220</v>
      </c>
      <c r="AT180" s="229" t="s">
        <v>159</v>
      </c>
      <c r="AU180" s="229" t="s">
        <v>165</v>
      </c>
      <c r="AY180" s="17" t="s">
        <v>156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165</v>
      </c>
      <c r="BK180" s="230">
        <f>ROUND(I180*H180,2)</f>
        <v>0</v>
      </c>
      <c r="BL180" s="17" t="s">
        <v>220</v>
      </c>
      <c r="BM180" s="229" t="s">
        <v>973</v>
      </c>
    </row>
    <row r="181" s="2" customFormat="1">
      <c r="A181" s="38"/>
      <c r="B181" s="39"/>
      <c r="C181" s="40"/>
      <c r="D181" s="231" t="s">
        <v>167</v>
      </c>
      <c r="E181" s="40"/>
      <c r="F181" s="232" t="s">
        <v>237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167</v>
      </c>
      <c r="AU181" s="17" t="s">
        <v>165</v>
      </c>
    </row>
    <row r="182" s="2" customFormat="1" ht="16.5" customHeight="1">
      <c r="A182" s="38"/>
      <c r="B182" s="39"/>
      <c r="C182" s="218" t="s">
        <v>220</v>
      </c>
      <c r="D182" s="218" t="s">
        <v>159</v>
      </c>
      <c r="E182" s="219" t="s">
        <v>243</v>
      </c>
      <c r="F182" s="220" t="s">
        <v>244</v>
      </c>
      <c r="G182" s="221" t="s">
        <v>219</v>
      </c>
      <c r="H182" s="222">
        <v>1</v>
      </c>
      <c r="I182" s="223"/>
      <c r="J182" s="224">
        <f>ROUND(I182*H182,2)</f>
        <v>0</v>
      </c>
      <c r="K182" s="220" t="s">
        <v>177</v>
      </c>
      <c r="L182" s="44"/>
      <c r="M182" s="225" t="s">
        <v>1</v>
      </c>
      <c r="N182" s="226" t="s">
        <v>43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220</v>
      </c>
      <c r="AT182" s="229" t="s">
        <v>159</v>
      </c>
      <c r="AU182" s="229" t="s">
        <v>165</v>
      </c>
      <c r="AY182" s="17" t="s">
        <v>156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165</v>
      </c>
      <c r="BK182" s="230">
        <f>ROUND(I182*H182,2)</f>
        <v>0</v>
      </c>
      <c r="BL182" s="17" t="s">
        <v>220</v>
      </c>
      <c r="BM182" s="229" t="s">
        <v>974</v>
      </c>
    </row>
    <row r="183" s="2" customFormat="1">
      <c r="A183" s="38"/>
      <c r="B183" s="39"/>
      <c r="C183" s="40"/>
      <c r="D183" s="231" t="s">
        <v>167</v>
      </c>
      <c r="E183" s="40"/>
      <c r="F183" s="232" t="s">
        <v>246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167</v>
      </c>
      <c r="AU183" s="17" t="s">
        <v>165</v>
      </c>
    </row>
    <row r="184" s="2" customFormat="1" ht="24.15" customHeight="1">
      <c r="A184" s="38"/>
      <c r="B184" s="39"/>
      <c r="C184" s="218" t="s">
        <v>264</v>
      </c>
      <c r="D184" s="218" t="s">
        <v>159</v>
      </c>
      <c r="E184" s="219" t="s">
        <v>248</v>
      </c>
      <c r="F184" s="220" t="s">
        <v>249</v>
      </c>
      <c r="G184" s="221" t="s">
        <v>219</v>
      </c>
      <c r="H184" s="222">
        <v>1</v>
      </c>
      <c r="I184" s="223"/>
      <c r="J184" s="224">
        <f>ROUND(I184*H184,2)</f>
        <v>0</v>
      </c>
      <c r="K184" s="220" t="s">
        <v>177</v>
      </c>
      <c r="L184" s="44"/>
      <c r="M184" s="225" t="s">
        <v>1</v>
      </c>
      <c r="N184" s="226" t="s">
        <v>43</v>
      </c>
      <c r="O184" s="91"/>
      <c r="P184" s="227">
        <f>O184*H184</f>
        <v>0</v>
      </c>
      <c r="Q184" s="227">
        <v>0.00023000000000000001</v>
      </c>
      <c r="R184" s="227">
        <f>Q184*H184</f>
        <v>0.00023000000000000001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220</v>
      </c>
      <c r="AT184" s="229" t="s">
        <v>159</v>
      </c>
      <c r="AU184" s="229" t="s">
        <v>165</v>
      </c>
      <c r="AY184" s="17" t="s">
        <v>156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165</v>
      </c>
      <c r="BK184" s="230">
        <f>ROUND(I184*H184,2)</f>
        <v>0</v>
      </c>
      <c r="BL184" s="17" t="s">
        <v>220</v>
      </c>
      <c r="BM184" s="229" t="s">
        <v>975</v>
      </c>
    </row>
    <row r="185" s="2" customFormat="1">
      <c r="A185" s="38"/>
      <c r="B185" s="39"/>
      <c r="C185" s="40"/>
      <c r="D185" s="231" t="s">
        <v>167</v>
      </c>
      <c r="E185" s="40"/>
      <c r="F185" s="232" t="s">
        <v>251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167</v>
      </c>
      <c r="AU185" s="17" t="s">
        <v>165</v>
      </c>
    </row>
    <row r="186" s="13" customFormat="1">
      <c r="A186" s="13"/>
      <c r="B186" s="237"/>
      <c r="C186" s="238"/>
      <c r="D186" s="231" t="s">
        <v>170</v>
      </c>
      <c r="E186" s="239" t="s">
        <v>1</v>
      </c>
      <c r="F186" s="240" t="s">
        <v>695</v>
      </c>
      <c r="G186" s="238"/>
      <c r="H186" s="239" t="s">
        <v>1</v>
      </c>
      <c r="I186" s="241"/>
      <c r="J186" s="238"/>
      <c r="K186" s="238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170</v>
      </c>
      <c r="AU186" s="246" t="s">
        <v>165</v>
      </c>
      <c r="AV186" s="13" t="s">
        <v>85</v>
      </c>
      <c r="AW186" s="13" t="s">
        <v>33</v>
      </c>
      <c r="AX186" s="13" t="s">
        <v>77</v>
      </c>
      <c r="AY186" s="246" t="s">
        <v>156</v>
      </c>
    </row>
    <row r="187" s="14" customFormat="1">
      <c r="A187" s="14"/>
      <c r="B187" s="247"/>
      <c r="C187" s="248"/>
      <c r="D187" s="231" t="s">
        <v>170</v>
      </c>
      <c r="E187" s="249" t="s">
        <v>1</v>
      </c>
      <c r="F187" s="250" t="s">
        <v>85</v>
      </c>
      <c r="G187" s="248"/>
      <c r="H187" s="251">
        <v>1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170</v>
      </c>
      <c r="AU187" s="257" t="s">
        <v>165</v>
      </c>
      <c r="AV187" s="14" t="s">
        <v>165</v>
      </c>
      <c r="AW187" s="14" t="s">
        <v>33</v>
      </c>
      <c r="AX187" s="14" t="s">
        <v>85</v>
      </c>
      <c r="AY187" s="257" t="s">
        <v>156</v>
      </c>
    </row>
    <row r="188" s="2" customFormat="1" ht="24.15" customHeight="1">
      <c r="A188" s="38"/>
      <c r="B188" s="39"/>
      <c r="C188" s="218" t="s">
        <v>270</v>
      </c>
      <c r="D188" s="218" t="s">
        <v>159</v>
      </c>
      <c r="E188" s="219" t="s">
        <v>253</v>
      </c>
      <c r="F188" s="220" t="s">
        <v>254</v>
      </c>
      <c r="G188" s="221" t="s">
        <v>255</v>
      </c>
      <c r="H188" s="268"/>
      <c r="I188" s="223"/>
      <c r="J188" s="224">
        <f>ROUND(I188*H188,2)</f>
        <v>0</v>
      </c>
      <c r="K188" s="220" t="s">
        <v>177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220</v>
      </c>
      <c r="AT188" s="229" t="s">
        <v>159</v>
      </c>
      <c r="AU188" s="229" t="s">
        <v>165</v>
      </c>
      <c r="AY188" s="17" t="s">
        <v>156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165</v>
      </c>
      <c r="BK188" s="230">
        <f>ROUND(I188*H188,2)</f>
        <v>0</v>
      </c>
      <c r="BL188" s="17" t="s">
        <v>220</v>
      </c>
      <c r="BM188" s="229" t="s">
        <v>976</v>
      </c>
    </row>
    <row r="189" s="2" customFormat="1">
      <c r="A189" s="38"/>
      <c r="B189" s="39"/>
      <c r="C189" s="40"/>
      <c r="D189" s="231" t="s">
        <v>167</v>
      </c>
      <c r="E189" s="40"/>
      <c r="F189" s="232" t="s">
        <v>257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167</v>
      </c>
      <c r="AU189" s="17" t="s">
        <v>165</v>
      </c>
    </row>
    <row r="190" s="12" customFormat="1" ht="22.8" customHeight="1">
      <c r="A190" s="12"/>
      <c r="B190" s="202"/>
      <c r="C190" s="203"/>
      <c r="D190" s="204" t="s">
        <v>76</v>
      </c>
      <c r="E190" s="216" t="s">
        <v>258</v>
      </c>
      <c r="F190" s="216" t="s">
        <v>259</v>
      </c>
      <c r="G190" s="203"/>
      <c r="H190" s="203"/>
      <c r="I190" s="206"/>
      <c r="J190" s="217">
        <f>BK190</f>
        <v>0</v>
      </c>
      <c r="K190" s="203"/>
      <c r="L190" s="208"/>
      <c r="M190" s="209"/>
      <c r="N190" s="210"/>
      <c r="O190" s="210"/>
      <c r="P190" s="211">
        <f>SUM(P191:P207)</f>
        <v>0</v>
      </c>
      <c r="Q190" s="210"/>
      <c r="R190" s="211">
        <f>SUM(R191:R207)</f>
        <v>0.27461270999999998</v>
      </c>
      <c r="S190" s="210"/>
      <c r="T190" s="212">
        <f>SUM(T191:T207)</f>
        <v>0.22625000000000001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165</v>
      </c>
      <c r="AT190" s="214" t="s">
        <v>76</v>
      </c>
      <c r="AU190" s="214" t="s">
        <v>85</v>
      </c>
      <c r="AY190" s="213" t="s">
        <v>156</v>
      </c>
      <c r="BK190" s="215">
        <f>SUM(BK191:BK207)</f>
        <v>0</v>
      </c>
    </row>
    <row r="191" s="2" customFormat="1" ht="16.5" customHeight="1">
      <c r="A191" s="38"/>
      <c r="B191" s="39"/>
      <c r="C191" s="218" t="s">
        <v>276</v>
      </c>
      <c r="D191" s="218" t="s">
        <v>159</v>
      </c>
      <c r="E191" s="219" t="s">
        <v>277</v>
      </c>
      <c r="F191" s="220" t="s">
        <v>278</v>
      </c>
      <c r="G191" s="221" t="s">
        <v>162</v>
      </c>
      <c r="H191" s="222">
        <v>1</v>
      </c>
      <c r="I191" s="223"/>
      <c r="J191" s="224">
        <f>ROUND(I191*H191,2)</f>
        <v>0</v>
      </c>
      <c r="K191" s="220" t="s">
        <v>177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220</v>
      </c>
      <c r="AT191" s="229" t="s">
        <v>159</v>
      </c>
      <c r="AU191" s="229" t="s">
        <v>165</v>
      </c>
      <c r="AY191" s="17" t="s">
        <v>156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165</v>
      </c>
      <c r="BK191" s="230">
        <f>ROUND(I191*H191,2)</f>
        <v>0</v>
      </c>
      <c r="BL191" s="17" t="s">
        <v>220</v>
      </c>
      <c r="BM191" s="229" t="s">
        <v>977</v>
      </c>
    </row>
    <row r="192" s="2" customFormat="1">
      <c r="A192" s="38"/>
      <c r="B192" s="39"/>
      <c r="C192" s="40"/>
      <c r="D192" s="231" t="s">
        <v>167</v>
      </c>
      <c r="E192" s="40"/>
      <c r="F192" s="232" t="s">
        <v>280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167</v>
      </c>
      <c r="AU192" s="17" t="s">
        <v>165</v>
      </c>
    </row>
    <row r="193" s="2" customFormat="1" ht="24.15" customHeight="1">
      <c r="A193" s="38"/>
      <c r="B193" s="39"/>
      <c r="C193" s="218" t="s">
        <v>281</v>
      </c>
      <c r="D193" s="218" t="s">
        <v>159</v>
      </c>
      <c r="E193" s="219" t="s">
        <v>265</v>
      </c>
      <c r="F193" s="220" t="s">
        <v>266</v>
      </c>
      <c r="G193" s="221" t="s">
        <v>219</v>
      </c>
      <c r="H193" s="222">
        <v>1</v>
      </c>
      <c r="I193" s="223"/>
      <c r="J193" s="224">
        <f>ROUND(I193*H193,2)</f>
        <v>0</v>
      </c>
      <c r="K193" s="220" t="s">
        <v>177</v>
      </c>
      <c r="L193" s="44"/>
      <c r="M193" s="225" t="s">
        <v>1</v>
      </c>
      <c r="N193" s="226" t="s">
        <v>43</v>
      </c>
      <c r="O193" s="91"/>
      <c r="P193" s="227">
        <f>O193*H193</f>
        <v>0</v>
      </c>
      <c r="Q193" s="227">
        <v>0.00017000000000000001</v>
      </c>
      <c r="R193" s="227">
        <f>Q193*H193</f>
        <v>0.00017000000000000001</v>
      </c>
      <c r="S193" s="227">
        <v>0.22625000000000001</v>
      </c>
      <c r="T193" s="228">
        <f>S193*H193</f>
        <v>0.22625000000000001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220</v>
      </c>
      <c r="AT193" s="229" t="s">
        <v>159</v>
      </c>
      <c r="AU193" s="229" t="s">
        <v>165</v>
      </c>
      <c r="AY193" s="17" t="s">
        <v>156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165</v>
      </c>
      <c r="BK193" s="230">
        <f>ROUND(I193*H193,2)</f>
        <v>0</v>
      </c>
      <c r="BL193" s="17" t="s">
        <v>220</v>
      </c>
      <c r="BM193" s="229" t="s">
        <v>978</v>
      </c>
    </row>
    <row r="194" s="2" customFormat="1">
      <c r="A194" s="38"/>
      <c r="B194" s="39"/>
      <c r="C194" s="40"/>
      <c r="D194" s="231" t="s">
        <v>167</v>
      </c>
      <c r="E194" s="40"/>
      <c r="F194" s="232" t="s">
        <v>268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167</v>
      </c>
      <c r="AU194" s="17" t="s">
        <v>165</v>
      </c>
    </row>
    <row r="195" s="13" customFormat="1">
      <c r="A195" s="13"/>
      <c r="B195" s="237"/>
      <c r="C195" s="238"/>
      <c r="D195" s="231" t="s">
        <v>170</v>
      </c>
      <c r="E195" s="239" t="s">
        <v>1</v>
      </c>
      <c r="F195" s="240" t="s">
        <v>979</v>
      </c>
      <c r="G195" s="238"/>
      <c r="H195" s="239" t="s">
        <v>1</v>
      </c>
      <c r="I195" s="241"/>
      <c r="J195" s="238"/>
      <c r="K195" s="238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170</v>
      </c>
      <c r="AU195" s="246" t="s">
        <v>165</v>
      </c>
      <c r="AV195" s="13" t="s">
        <v>85</v>
      </c>
      <c r="AW195" s="13" t="s">
        <v>33</v>
      </c>
      <c r="AX195" s="13" t="s">
        <v>77</v>
      </c>
      <c r="AY195" s="246" t="s">
        <v>156</v>
      </c>
    </row>
    <row r="196" s="14" customFormat="1">
      <c r="A196" s="14"/>
      <c r="B196" s="247"/>
      <c r="C196" s="248"/>
      <c r="D196" s="231" t="s">
        <v>170</v>
      </c>
      <c r="E196" s="249" t="s">
        <v>1</v>
      </c>
      <c r="F196" s="250" t="s">
        <v>85</v>
      </c>
      <c r="G196" s="248"/>
      <c r="H196" s="251">
        <v>1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170</v>
      </c>
      <c r="AU196" s="257" t="s">
        <v>165</v>
      </c>
      <c r="AV196" s="14" t="s">
        <v>165</v>
      </c>
      <c r="AW196" s="14" t="s">
        <v>33</v>
      </c>
      <c r="AX196" s="14" t="s">
        <v>85</v>
      </c>
      <c r="AY196" s="257" t="s">
        <v>156</v>
      </c>
    </row>
    <row r="197" s="2" customFormat="1" ht="33" customHeight="1">
      <c r="A197" s="38"/>
      <c r="B197" s="39"/>
      <c r="C197" s="218" t="s">
        <v>7</v>
      </c>
      <c r="D197" s="218" t="s">
        <v>159</v>
      </c>
      <c r="E197" s="219" t="s">
        <v>271</v>
      </c>
      <c r="F197" s="220" t="s">
        <v>272</v>
      </c>
      <c r="G197" s="221" t="s">
        <v>162</v>
      </c>
      <c r="H197" s="222">
        <v>1</v>
      </c>
      <c r="I197" s="223"/>
      <c r="J197" s="224">
        <f>ROUND(I197*H197,2)</f>
        <v>0</v>
      </c>
      <c r="K197" s="220" t="s">
        <v>163</v>
      </c>
      <c r="L197" s="44"/>
      <c r="M197" s="225" t="s">
        <v>1</v>
      </c>
      <c r="N197" s="226" t="s">
        <v>43</v>
      </c>
      <c r="O197" s="91"/>
      <c r="P197" s="227">
        <f>O197*H197</f>
        <v>0</v>
      </c>
      <c r="Q197" s="227">
        <v>0.27444270999999998</v>
      </c>
      <c r="R197" s="227">
        <f>Q197*H197</f>
        <v>0.27444270999999998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220</v>
      </c>
      <c r="AT197" s="229" t="s">
        <v>159</v>
      </c>
      <c r="AU197" s="229" t="s">
        <v>165</v>
      </c>
      <c r="AY197" s="17" t="s">
        <v>156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165</v>
      </c>
      <c r="BK197" s="230">
        <f>ROUND(I197*H197,2)</f>
        <v>0</v>
      </c>
      <c r="BL197" s="17" t="s">
        <v>220</v>
      </c>
      <c r="BM197" s="229" t="s">
        <v>980</v>
      </c>
    </row>
    <row r="198" s="2" customFormat="1">
      <c r="A198" s="38"/>
      <c r="B198" s="39"/>
      <c r="C198" s="40"/>
      <c r="D198" s="231" t="s">
        <v>167</v>
      </c>
      <c r="E198" s="40"/>
      <c r="F198" s="232" t="s">
        <v>274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167</v>
      </c>
      <c r="AU198" s="17" t="s">
        <v>165</v>
      </c>
    </row>
    <row r="199" s="2" customFormat="1">
      <c r="A199" s="38"/>
      <c r="B199" s="39"/>
      <c r="C199" s="40"/>
      <c r="D199" s="231" t="s">
        <v>168</v>
      </c>
      <c r="E199" s="40"/>
      <c r="F199" s="236" t="s">
        <v>481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168</v>
      </c>
      <c r="AU199" s="17" t="s">
        <v>165</v>
      </c>
    </row>
    <row r="200" s="2" customFormat="1" ht="16.5" customHeight="1">
      <c r="A200" s="38"/>
      <c r="B200" s="39"/>
      <c r="C200" s="258" t="s">
        <v>292</v>
      </c>
      <c r="D200" s="258" t="s">
        <v>223</v>
      </c>
      <c r="E200" s="259" t="s">
        <v>701</v>
      </c>
      <c r="F200" s="260" t="s">
        <v>702</v>
      </c>
      <c r="G200" s="261" t="s">
        <v>1</v>
      </c>
      <c r="H200" s="262">
        <v>1</v>
      </c>
      <c r="I200" s="263"/>
      <c r="J200" s="264">
        <f>ROUND(I200*H200,2)</f>
        <v>0</v>
      </c>
      <c r="K200" s="260" t="s">
        <v>163</v>
      </c>
      <c r="L200" s="265"/>
      <c r="M200" s="266" t="s">
        <v>1</v>
      </c>
      <c r="N200" s="267" t="s">
        <v>43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226</v>
      </c>
      <c r="AT200" s="229" t="s">
        <v>223</v>
      </c>
      <c r="AU200" s="229" t="s">
        <v>165</v>
      </c>
      <c r="AY200" s="17" t="s">
        <v>156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165</v>
      </c>
      <c r="BK200" s="230">
        <f>ROUND(I200*H200,2)</f>
        <v>0</v>
      </c>
      <c r="BL200" s="17" t="s">
        <v>220</v>
      </c>
      <c r="BM200" s="229" t="s">
        <v>981</v>
      </c>
    </row>
    <row r="201" s="2" customFormat="1">
      <c r="A201" s="38"/>
      <c r="B201" s="39"/>
      <c r="C201" s="40"/>
      <c r="D201" s="231" t="s">
        <v>167</v>
      </c>
      <c r="E201" s="40"/>
      <c r="F201" s="232" t="s">
        <v>702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167</v>
      </c>
      <c r="AU201" s="17" t="s">
        <v>165</v>
      </c>
    </row>
    <row r="202" s="2" customFormat="1" ht="21.75" customHeight="1">
      <c r="A202" s="38"/>
      <c r="B202" s="39"/>
      <c r="C202" s="218" t="s">
        <v>299</v>
      </c>
      <c r="D202" s="218" t="s">
        <v>159</v>
      </c>
      <c r="E202" s="219" t="s">
        <v>260</v>
      </c>
      <c r="F202" s="220" t="s">
        <v>261</v>
      </c>
      <c r="G202" s="221" t="s">
        <v>219</v>
      </c>
      <c r="H202" s="222">
        <v>1</v>
      </c>
      <c r="I202" s="223"/>
      <c r="J202" s="224">
        <f>ROUND(I202*H202,2)</f>
        <v>0</v>
      </c>
      <c r="K202" s="220" t="s">
        <v>177</v>
      </c>
      <c r="L202" s="44"/>
      <c r="M202" s="225" t="s">
        <v>1</v>
      </c>
      <c r="N202" s="226" t="s">
        <v>43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220</v>
      </c>
      <c r="AT202" s="229" t="s">
        <v>159</v>
      </c>
      <c r="AU202" s="229" t="s">
        <v>165</v>
      </c>
      <c r="AY202" s="17" t="s">
        <v>156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165</v>
      </c>
      <c r="BK202" s="230">
        <f>ROUND(I202*H202,2)</f>
        <v>0</v>
      </c>
      <c r="BL202" s="17" t="s">
        <v>220</v>
      </c>
      <c r="BM202" s="229" t="s">
        <v>982</v>
      </c>
    </row>
    <row r="203" s="2" customFormat="1">
      <c r="A203" s="38"/>
      <c r="B203" s="39"/>
      <c r="C203" s="40"/>
      <c r="D203" s="231" t="s">
        <v>167</v>
      </c>
      <c r="E203" s="40"/>
      <c r="F203" s="232" t="s">
        <v>263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167</v>
      </c>
      <c r="AU203" s="17" t="s">
        <v>165</v>
      </c>
    </row>
    <row r="204" s="2" customFormat="1" ht="24.15" customHeight="1">
      <c r="A204" s="38"/>
      <c r="B204" s="39"/>
      <c r="C204" s="218" t="s">
        <v>304</v>
      </c>
      <c r="D204" s="218" t="s">
        <v>159</v>
      </c>
      <c r="E204" s="219" t="s">
        <v>282</v>
      </c>
      <c r="F204" s="220" t="s">
        <v>283</v>
      </c>
      <c r="G204" s="221" t="s">
        <v>186</v>
      </c>
      <c r="H204" s="222">
        <v>0.55800000000000005</v>
      </c>
      <c r="I204" s="223"/>
      <c r="J204" s="224">
        <f>ROUND(I204*H204,2)</f>
        <v>0</v>
      </c>
      <c r="K204" s="220" t="s">
        <v>177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220</v>
      </c>
      <c r="AT204" s="229" t="s">
        <v>159</v>
      </c>
      <c r="AU204" s="229" t="s">
        <v>165</v>
      </c>
      <c r="AY204" s="17" t="s">
        <v>156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165</v>
      </c>
      <c r="BK204" s="230">
        <f>ROUND(I204*H204,2)</f>
        <v>0</v>
      </c>
      <c r="BL204" s="17" t="s">
        <v>220</v>
      </c>
      <c r="BM204" s="229" t="s">
        <v>983</v>
      </c>
    </row>
    <row r="205" s="2" customFormat="1">
      <c r="A205" s="38"/>
      <c r="B205" s="39"/>
      <c r="C205" s="40"/>
      <c r="D205" s="231" t="s">
        <v>167</v>
      </c>
      <c r="E205" s="40"/>
      <c r="F205" s="232" t="s">
        <v>285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167</v>
      </c>
      <c r="AU205" s="17" t="s">
        <v>165</v>
      </c>
    </row>
    <row r="206" s="2" customFormat="1" ht="21.75" customHeight="1">
      <c r="A206" s="38"/>
      <c r="B206" s="39"/>
      <c r="C206" s="218" t="s">
        <v>309</v>
      </c>
      <c r="D206" s="218" t="s">
        <v>159</v>
      </c>
      <c r="E206" s="219" t="s">
        <v>286</v>
      </c>
      <c r="F206" s="220" t="s">
        <v>287</v>
      </c>
      <c r="G206" s="221" t="s">
        <v>255</v>
      </c>
      <c r="H206" s="268"/>
      <c r="I206" s="223"/>
      <c r="J206" s="224">
        <f>ROUND(I206*H206,2)</f>
        <v>0</v>
      </c>
      <c r="K206" s="220" t="s">
        <v>177</v>
      </c>
      <c r="L206" s="44"/>
      <c r="M206" s="225" t="s">
        <v>1</v>
      </c>
      <c r="N206" s="226" t="s">
        <v>43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220</v>
      </c>
      <c r="AT206" s="229" t="s">
        <v>159</v>
      </c>
      <c r="AU206" s="229" t="s">
        <v>165</v>
      </c>
      <c r="AY206" s="17" t="s">
        <v>156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165</v>
      </c>
      <c r="BK206" s="230">
        <f>ROUND(I206*H206,2)</f>
        <v>0</v>
      </c>
      <c r="BL206" s="17" t="s">
        <v>220</v>
      </c>
      <c r="BM206" s="229" t="s">
        <v>984</v>
      </c>
    </row>
    <row r="207" s="2" customFormat="1">
      <c r="A207" s="38"/>
      <c r="B207" s="39"/>
      <c r="C207" s="40"/>
      <c r="D207" s="231" t="s">
        <v>167</v>
      </c>
      <c r="E207" s="40"/>
      <c r="F207" s="232" t="s">
        <v>289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167</v>
      </c>
      <c r="AU207" s="17" t="s">
        <v>165</v>
      </c>
    </row>
    <row r="208" s="12" customFormat="1" ht="22.8" customHeight="1">
      <c r="A208" s="12"/>
      <c r="B208" s="202"/>
      <c r="C208" s="203"/>
      <c r="D208" s="204" t="s">
        <v>76</v>
      </c>
      <c r="E208" s="216" t="s">
        <v>290</v>
      </c>
      <c r="F208" s="216" t="s">
        <v>291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SUM(P209:P210)</f>
        <v>0</v>
      </c>
      <c r="Q208" s="210"/>
      <c r="R208" s="211">
        <f>SUM(R209:R210)</f>
        <v>0.00036000000000000002</v>
      </c>
      <c r="S208" s="210"/>
      <c r="T208" s="212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165</v>
      </c>
      <c r="AT208" s="214" t="s">
        <v>76</v>
      </c>
      <c r="AU208" s="214" t="s">
        <v>85</v>
      </c>
      <c r="AY208" s="213" t="s">
        <v>156</v>
      </c>
      <c r="BK208" s="215">
        <f>SUM(BK209:BK210)</f>
        <v>0</v>
      </c>
    </row>
    <row r="209" s="2" customFormat="1" ht="24.15" customHeight="1">
      <c r="A209" s="38"/>
      <c r="B209" s="39"/>
      <c r="C209" s="218" t="s">
        <v>314</v>
      </c>
      <c r="D209" s="218" t="s">
        <v>159</v>
      </c>
      <c r="E209" s="219" t="s">
        <v>293</v>
      </c>
      <c r="F209" s="220" t="s">
        <v>294</v>
      </c>
      <c r="G209" s="221" t="s">
        <v>219</v>
      </c>
      <c r="H209" s="222">
        <v>1</v>
      </c>
      <c r="I209" s="223"/>
      <c r="J209" s="224">
        <f>ROUND(I209*H209,2)</f>
        <v>0</v>
      </c>
      <c r="K209" s="220" t="s">
        <v>177</v>
      </c>
      <c r="L209" s="44"/>
      <c r="M209" s="225" t="s">
        <v>1</v>
      </c>
      <c r="N209" s="226" t="s">
        <v>43</v>
      </c>
      <c r="O209" s="91"/>
      <c r="P209" s="227">
        <f>O209*H209</f>
        <v>0</v>
      </c>
      <c r="Q209" s="227">
        <v>0.00036000000000000002</v>
      </c>
      <c r="R209" s="227">
        <f>Q209*H209</f>
        <v>0.00036000000000000002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220</v>
      </c>
      <c r="AT209" s="229" t="s">
        <v>159</v>
      </c>
      <c r="AU209" s="229" t="s">
        <v>165</v>
      </c>
      <c r="AY209" s="17" t="s">
        <v>156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165</v>
      </c>
      <c r="BK209" s="230">
        <f>ROUND(I209*H209,2)</f>
        <v>0</v>
      </c>
      <c r="BL209" s="17" t="s">
        <v>220</v>
      </c>
      <c r="BM209" s="229" t="s">
        <v>985</v>
      </c>
    </row>
    <row r="210" s="2" customFormat="1">
      <c r="A210" s="38"/>
      <c r="B210" s="39"/>
      <c r="C210" s="40"/>
      <c r="D210" s="231" t="s">
        <v>167</v>
      </c>
      <c r="E210" s="40"/>
      <c r="F210" s="232" t="s">
        <v>296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167</v>
      </c>
      <c r="AU210" s="17" t="s">
        <v>165</v>
      </c>
    </row>
    <row r="211" s="12" customFormat="1" ht="22.8" customHeight="1">
      <c r="A211" s="12"/>
      <c r="B211" s="202"/>
      <c r="C211" s="203"/>
      <c r="D211" s="204" t="s">
        <v>76</v>
      </c>
      <c r="E211" s="216" t="s">
        <v>297</v>
      </c>
      <c r="F211" s="216" t="s">
        <v>298</v>
      </c>
      <c r="G211" s="203"/>
      <c r="H211" s="203"/>
      <c r="I211" s="206"/>
      <c r="J211" s="217">
        <f>BK211</f>
        <v>0</v>
      </c>
      <c r="K211" s="203"/>
      <c r="L211" s="208"/>
      <c r="M211" s="209"/>
      <c r="N211" s="210"/>
      <c r="O211" s="210"/>
      <c r="P211" s="211">
        <f>SUM(P212:P239)</f>
        <v>0</v>
      </c>
      <c r="Q211" s="210"/>
      <c r="R211" s="211">
        <f>SUM(R212:R239)</f>
        <v>0.0095300000000000003</v>
      </c>
      <c r="S211" s="210"/>
      <c r="T211" s="212">
        <f>SUM(T212:T239)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3" t="s">
        <v>165</v>
      </c>
      <c r="AT211" s="214" t="s">
        <v>76</v>
      </c>
      <c r="AU211" s="214" t="s">
        <v>85</v>
      </c>
      <c r="AY211" s="213" t="s">
        <v>156</v>
      </c>
      <c r="BK211" s="215">
        <f>SUM(BK212:BK239)</f>
        <v>0</v>
      </c>
    </row>
    <row r="212" s="2" customFormat="1" ht="24.15" customHeight="1">
      <c r="A212" s="38"/>
      <c r="B212" s="39"/>
      <c r="C212" s="218" t="s">
        <v>320</v>
      </c>
      <c r="D212" s="218" t="s">
        <v>159</v>
      </c>
      <c r="E212" s="219" t="s">
        <v>300</v>
      </c>
      <c r="F212" s="220" t="s">
        <v>301</v>
      </c>
      <c r="G212" s="221" t="s">
        <v>176</v>
      </c>
      <c r="H212" s="222">
        <v>30</v>
      </c>
      <c r="I212" s="223"/>
      <c r="J212" s="224">
        <f>ROUND(I212*H212,2)</f>
        <v>0</v>
      </c>
      <c r="K212" s="220" t="s">
        <v>177</v>
      </c>
      <c r="L212" s="44"/>
      <c r="M212" s="225" t="s">
        <v>1</v>
      </c>
      <c r="N212" s="226" t="s">
        <v>43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220</v>
      </c>
      <c r="AT212" s="229" t="s">
        <v>159</v>
      </c>
      <c r="AU212" s="229" t="s">
        <v>165</v>
      </c>
      <c r="AY212" s="17" t="s">
        <v>156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165</v>
      </c>
      <c r="BK212" s="230">
        <f>ROUND(I212*H212,2)</f>
        <v>0</v>
      </c>
      <c r="BL212" s="17" t="s">
        <v>220</v>
      </c>
      <c r="BM212" s="229" t="s">
        <v>986</v>
      </c>
    </row>
    <row r="213" s="2" customFormat="1">
      <c r="A213" s="38"/>
      <c r="B213" s="39"/>
      <c r="C213" s="40"/>
      <c r="D213" s="231" t="s">
        <v>167</v>
      </c>
      <c r="E213" s="40"/>
      <c r="F213" s="232" t="s">
        <v>303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167</v>
      </c>
      <c r="AU213" s="17" t="s">
        <v>165</v>
      </c>
    </row>
    <row r="214" s="2" customFormat="1" ht="16.5" customHeight="1">
      <c r="A214" s="38"/>
      <c r="B214" s="39"/>
      <c r="C214" s="258" t="s">
        <v>327</v>
      </c>
      <c r="D214" s="258" t="s">
        <v>223</v>
      </c>
      <c r="E214" s="259" t="s">
        <v>305</v>
      </c>
      <c r="F214" s="260" t="s">
        <v>306</v>
      </c>
      <c r="G214" s="261" t="s">
        <v>176</v>
      </c>
      <c r="H214" s="262">
        <v>31</v>
      </c>
      <c r="I214" s="263"/>
      <c r="J214" s="264">
        <f>ROUND(I214*H214,2)</f>
        <v>0</v>
      </c>
      <c r="K214" s="260" t="s">
        <v>177</v>
      </c>
      <c r="L214" s="265"/>
      <c r="M214" s="266" t="s">
        <v>1</v>
      </c>
      <c r="N214" s="267" t="s">
        <v>43</v>
      </c>
      <c r="O214" s="91"/>
      <c r="P214" s="227">
        <f>O214*H214</f>
        <v>0</v>
      </c>
      <c r="Q214" s="227">
        <v>0.00012999999999999999</v>
      </c>
      <c r="R214" s="227">
        <f>Q214*H214</f>
        <v>0.0040299999999999997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226</v>
      </c>
      <c r="AT214" s="229" t="s">
        <v>223</v>
      </c>
      <c r="AU214" s="229" t="s">
        <v>165</v>
      </c>
      <c r="AY214" s="17" t="s">
        <v>156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165</v>
      </c>
      <c r="BK214" s="230">
        <f>ROUND(I214*H214,2)</f>
        <v>0</v>
      </c>
      <c r="BL214" s="17" t="s">
        <v>220</v>
      </c>
      <c r="BM214" s="229" t="s">
        <v>987</v>
      </c>
    </row>
    <row r="215" s="2" customFormat="1">
      <c r="A215" s="38"/>
      <c r="B215" s="39"/>
      <c r="C215" s="40"/>
      <c r="D215" s="231" t="s">
        <v>167</v>
      </c>
      <c r="E215" s="40"/>
      <c r="F215" s="232" t="s">
        <v>306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167</v>
      </c>
      <c r="AU215" s="17" t="s">
        <v>165</v>
      </c>
    </row>
    <row r="216" s="14" customFormat="1">
      <c r="A216" s="14"/>
      <c r="B216" s="247"/>
      <c r="C216" s="248"/>
      <c r="D216" s="231" t="s">
        <v>170</v>
      </c>
      <c r="E216" s="248"/>
      <c r="F216" s="250" t="s">
        <v>710</v>
      </c>
      <c r="G216" s="248"/>
      <c r="H216" s="251">
        <v>31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170</v>
      </c>
      <c r="AU216" s="257" t="s">
        <v>165</v>
      </c>
      <c r="AV216" s="14" t="s">
        <v>165</v>
      </c>
      <c r="AW216" s="14" t="s">
        <v>4</v>
      </c>
      <c r="AX216" s="14" t="s">
        <v>85</v>
      </c>
      <c r="AY216" s="257" t="s">
        <v>156</v>
      </c>
    </row>
    <row r="217" s="2" customFormat="1" ht="24.15" customHeight="1">
      <c r="A217" s="38"/>
      <c r="B217" s="39"/>
      <c r="C217" s="218" t="s">
        <v>331</v>
      </c>
      <c r="D217" s="218" t="s">
        <v>159</v>
      </c>
      <c r="E217" s="219" t="s">
        <v>310</v>
      </c>
      <c r="F217" s="220" t="s">
        <v>311</v>
      </c>
      <c r="G217" s="221" t="s">
        <v>219</v>
      </c>
      <c r="H217" s="222">
        <v>1</v>
      </c>
      <c r="I217" s="223"/>
      <c r="J217" s="224">
        <f>ROUND(I217*H217,2)</f>
        <v>0</v>
      </c>
      <c r="K217" s="220" t="s">
        <v>177</v>
      </c>
      <c r="L217" s="44"/>
      <c r="M217" s="225" t="s">
        <v>1</v>
      </c>
      <c r="N217" s="226" t="s">
        <v>43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220</v>
      </c>
      <c r="AT217" s="229" t="s">
        <v>159</v>
      </c>
      <c r="AU217" s="229" t="s">
        <v>165</v>
      </c>
      <c r="AY217" s="17" t="s">
        <v>156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165</v>
      </c>
      <c r="BK217" s="230">
        <f>ROUND(I217*H217,2)</f>
        <v>0</v>
      </c>
      <c r="BL217" s="17" t="s">
        <v>220</v>
      </c>
      <c r="BM217" s="229" t="s">
        <v>988</v>
      </c>
    </row>
    <row r="218" s="2" customFormat="1">
      <c r="A218" s="38"/>
      <c r="B218" s="39"/>
      <c r="C218" s="40"/>
      <c r="D218" s="231" t="s">
        <v>167</v>
      </c>
      <c r="E218" s="40"/>
      <c r="F218" s="232" t="s">
        <v>313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167</v>
      </c>
      <c r="AU218" s="17" t="s">
        <v>165</v>
      </c>
    </row>
    <row r="219" s="2" customFormat="1" ht="16.5" customHeight="1">
      <c r="A219" s="38"/>
      <c r="B219" s="39"/>
      <c r="C219" s="258" t="s">
        <v>336</v>
      </c>
      <c r="D219" s="258" t="s">
        <v>223</v>
      </c>
      <c r="E219" s="259" t="s">
        <v>315</v>
      </c>
      <c r="F219" s="260" t="s">
        <v>489</v>
      </c>
      <c r="G219" s="261" t="s">
        <v>219</v>
      </c>
      <c r="H219" s="262">
        <v>1</v>
      </c>
      <c r="I219" s="263"/>
      <c r="J219" s="264">
        <f>ROUND(I219*H219,2)</f>
        <v>0</v>
      </c>
      <c r="K219" s="260" t="s">
        <v>317</v>
      </c>
      <c r="L219" s="265"/>
      <c r="M219" s="266" t="s">
        <v>1</v>
      </c>
      <c r="N219" s="267" t="s">
        <v>43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226</v>
      </c>
      <c r="AT219" s="229" t="s">
        <v>223</v>
      </c>
      <c r="AU219" s="229" t="s">
        <v>165</v>
      </c>
      <c r="AY219" s="17" t="s">
        <v>156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165</v>
      </c>
      <c r="BK219" s="230">
        <f>ROUND(I219*H219,2)</f>
        <v>0</v>
      </c>
      <c r="BL219" s="17" t="s">
        <v>220</v>
      </c>
      <c r="BM219" s="229" t="s">
        <v>989</v>
      </c>
    </row>
    <row r="220" s="2" customFormat="1">
      <c r="A220" s="38"/>
      <c r="B220" s="39"/>
      <c r="C220" s="40"/>
      <c r="D220" s="231" t="s">
        <v>167</v>
      </c>
      <c r="E220" s="40"/>
      <c r="F220" s="232" t="s">
        <v>489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167</v>
      </c>
      <c r="AU220" s="17" t="s">
        <v>165</v>
      </c>
    </row>
    <row r="221" s="2" customFormat="1">
      <c r="A221" s="38"/>
      <c r="B221" s="39"/>
      <c r="C221" s="40"/>
      <c r="D221" s="231" t="s">
        <v>168</v>
      </c>
      <c r="E221" s="40"/>
      <c r="F221" s="236" t="s">
        <v>319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168</v>
      </c>
      <c r="AU221" s="17" t="s">
        <v>165</v>
      </c>
    </row>
    <row r="222" s="2" customFormat="1" ht="33" customHeight="1">
      <c r="A222" s="38"/>
      <c r="B222" s="39"/>
      <c r="C222" s="218" t="s">
        <v>340</v>
      </c>
      <c r="D222" s="218" t="s">
        <v>159</v>
      </c>
      <c r="E222" s="219" t="s">
        <v>321</v>
      </c>
      <c r="F222" s="220" t="s">
        <v>322</v>
      </c>
      <c r="G222" s="221" t="s">
        <v>176</v>
      </c>
      <c r="H222" s="222">
        <v>30</v>
      </c>
      <c r="I222" s="223"/>
      <c r="J222" s="224">
        <f>ROUND(I222*H222,2)</f>
        <v>0</v>
      </c>
      <c r="K222" s="220" t="s">
        <v>177</v>
      </c>
      <c r="L222" s="44"/>
      <c r="M222" s="225" t="s">
        <v>1</v>
      </c>
      <c r="N222" s="226" t="s">
        <v>43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220</v>
      </c>
      <c r="AT222" s="229" t="s">
        <v>159</v>
      </c>
      <c r="AU222" s="229" t="s">
        <v>165</v>
      </c>
      <c r="AY222" s="17" t="s">
        <v>156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165</v>
      </c>
      <c r="BK222" s="230">
        <f>ROUND(I222*H222,2)</f>
        <v>0</v>
      </c>
      <c r="BL222" s="17" t="s">
        <v>220</v>
      </c>
      <c r="BM222" s="229" t="s">
        <v>990</v>
      </c>
    </row>
    <row r="223" s="2" customFormat="1">
      <c r="A223" s="38"/>
      <c r="B223" s="39"/>
      <c r="C223" s="40"/>
      <c r="D223" s="231" t="s">
        <v>167</v>
      </c>
      <c r="E223" s="40"/>
      <c r="F223" s="232" t="s">
        <v>324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167</v>
      </c>
      <c r="AU223" s="17" t="s">
        <v>165</v>
      </c>
    </row>
    <row r="224" s="13" customFormat="1">
      <c r="A224" s="13"/>
      <c r="B224" s="237"/>
      <c r="C224" s="238"/>
      <c r="D224" s="231" t="s">
        <v>170</v>
      </c>
      <c r="E224" s="239" t="s">
        <v>1</v>
      </c>
      <c r="F224" s="240" t="s">
        <v>325</v>
      </c>
      <c r="G224" s="238"/>
      <c r="H224" s="239" t="s">
        <v>1</v>
      </c>
      <c r="I224" s="241"/>
      <c r="J224" s="238"/>
      <c r="K224" s="238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170</v>
      </c>
      <c r="AU224" s="246" t="s">
        <v>165</v>
      </c>
      <c r="AV224" s="13" t="s">
        <v>85</v>
      </c>
      <c r="AW224" s="13" t="s">
        <v>33</v>
      </c>
      <c r="AX224" s="13" t="s">
        <v>77</v>
      </c>
      <c r="AY224" s="246" t="s">
        <v>156</v>
      </c>
    </row>
    <row r="225" s="14" customFormat="1">
      <c r="A225" s="14"/>
      <c r="B225" s="247"/>
      <c r="C225" s="248"/>
      <c r="D225" s="231" t="s">
        <v>170</v>
      </c>
      <c r="E225" s="249" t="s">
        <v>1</v>
      </c>
      <c r="F225" s="250" t="s">
        <v>336</v>
      </c>
      <c r="G225" s="248"/>
      <c r="H225" s="251">
        <v>30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170</v>
      </c>
      <c r="AU225" s="257" t="s">
        <v>165</v>
      </c>
      <c r="AV225" s="14" t="s">
        <v>165</v>
      </c>
      <c r="AW225" s="14" t="s">
        <v>33</v>
      </c>
      <c r="AX225" s="14" t="s">
        <v>85</v>
      </c>
      <c r="AY225" s="257" t="s">
        <v>156</v>
      </c>
    </row>
    <row r="226" s="2" customFormat="1" ht="24.15" customHeight="1">
      <c r="A226" s="38"/>
      <c r="B226" s="39"/>
      <c r="C226" s="258" t="s">
        <v>226</v>
      </c>
      <c r="D226" s="258" t="s">
        <v>223</v>
      </c>
      <c r="E226" s="259" t="s">
        <v>328</v>
      </c>
      <c r="F226" s="260" t="s">
        <v>329</v>
      </c>
      <c r="G226" s="261" t="s">
        <v>176</v>
      </c>
      <c r="H226" s="262">
        <v>30</v>
      </c>
      <c r="I226" s="263"/>
      <c r="J226" s="264">
        <f>ROUND(I226*H226,2)</f>
        <v>0</v>
      </c>
      <c r="K226" s="260" t="s">
        <v>177</v>
      </c>
      <c r="L226" s="265"/>
      <c r="M226" s="266" t="s">
        <v>1</v>
      </c>
      <c r="N226" s="267" t="s">
        <v>43</v>
      </c>
      <c r="O226" s="91"/>
      <c r="P226" s="227">
        <f>O226*H226</f>
        <v>0</v>
      </c>
      <c r="Q226" s="227">
        <v>0.00017000000000000001</v>
      </c>
      <c r="R226" s="227">
        <f>Q226*H226</f>
        <v>0.0051000000000000004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226</v>
      </c>
      <c r="AT226" s="229" t="s">
        <v>223</v>
      </c>
      <c r="AU226" s="229" t="s">
        <v>165</v>
      </c>
      <c r="AY226" s="17" t="s">
        <v>156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165</v>
      </c>
      <c r="BK226" s="230">
        <f>ROUND(I226*H226,2)</f>
        <v>0</v>
      </c>
      <c r="BL226" s="17" t="s">
        <v>220</v>
      </c>
      <c r="BM226" s="229" t="s">
        <v>991</v>
      </c>
    </row>
    <row r="227" s="2" customFormat="1">
      <c r="A227" s="38"/>
      <c r="B227" s="39"/>
      <c r="C227" s="40"/>
      <c r="D227" s="231" t="s">
        <v>167</v>
      </c>
      <c r="E227" s="40"/>
      <c r="F227" s="232" t="s">
        <v>329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167</v>
      </c>
      <c r="AU227" s="17" t="s">
        <v>165</v>
      </c>
    </row>
    <row r="228" s="14" customFormat="1">
      <c r="A228" s="14"/>
      <c r="B228" s="247"/>
      <c r="C228" s="248"/>
      <c r="D228" s="231" t="s">
        <v>170</v>
      </c>
      <c r="E228" s="249" t="s">
        <v>1</v>
      </c>
      <c r="F228" s="250" t="s">
        <v>336</v>
      </c>
      <c r="G228" s="248"/>
      <c r="H228" s="251">
        <v>30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170</v>
      </c>
      <c r="AU228" s="257" t="s">
        <v>165</v>
      </c>
      <c r="AV228" s="14" t="s">
        <v>165</v>
      </c>
      <c r="AW228" s="14" t="s">
        <v>33</v>
      </c>
      <c r="AX228" s="14" t="s">
        <v>85</v>
      </c>
      <c r="AY228" s="257" t="s">
        <v>156</v>
      </c>
    </row>
    <row r="229" s="2" customFormat="1" ht="21.75" customHeight="1">
      <c r="A229" s="38"/>
      <c r="B229" s="39"/>
      <c r="C229" s="218" t="s">
        <v>353</v>
      </c>
      <c r="D229" s="218" t="s">
        <v>159</v>
      </c>
      <c r="E229" s="219" t="s">
        <v>332</v>
      </c>
      <c r="F229" s="220" t="s">
        <v>333</v>
      </c>
      <c r="G229" s="221" t="s">
        <v>219</v>
      </c>
      <c r="H229" s="222">
        <v>1</v>
      </c>
      <c r="I229" s="223"/>
      <c r="J229" s="224">
        <f>ROUND(I229*H229,2)</f>
        <v>0</v>
      </c>
      <c r="K229" s="220" t="s">
        <v>177</v>
      </c>
      <c r="L229" s="44"/>
      <c r="M229" s="225" t="s">
        <v>1</v>
      </c>
      <c r="N229" s="226" t="s">
        <v>43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220</v>
      </c>
      <c r="AT229" s="229" t="s">
        <v>159</v>
      </c>
      <c r="AU229" s="229" t="s">
        <v>165</v>
      </c>
      <c r="AY229" s="17" t="s">
        <v>156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165</v>
      </c>
      <c r="BK229" s="230">
        <f>ROUND(I229*H229,2)</f>
        <v>0</v>
      </c>
      <c r="BL229" s="17" t="s">
        <v>220</v>
      </c>
      <c r="BM229" s="229" t="s">
        <v>992</v>
      </c>
    </row>
    <row r="230" s="2" customFormat="1">
      <c r="A230" s="38"/>
      <c r="B230" s="39"/>
      <c r="C230" s="40"/>
      <c r="D230" s="231" t="s">
        <v>167</v>
      </c>
      <c r="E230" s="40"/>
      <c r="F230" s="232" t="s">
        <v>335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167</v>
      </c>
      <c r="AU230" s="17" t="s">
        <v>165</v>
      </c>
    </row>
    <row r="231" s="2" customFormat="1" ht="16.5" customHeight="1">
      <c r="A231" s="38"/>
      <c r="B231" s="39"/>
      <c r="C231" s="258" t="s">
        <v>363</v>
      </c>
      <c r="D231" s="258" t="s">
        <v>223</v>
      </c>
      <c r="E231" s="259" t="s">
        <v>337</v>
      </c>
      <c r="F231" s="260" t="s">
        <v>338</v>
      </c>
      <c r="G231" s="261" t="s">
        <v>219</v>
      </c>
      <c r="H231" s="262">
        <v>1</v>
      </c>
      <c r="I231" s="263"/>
      <c r="J231" s="264">
        <f>ROUND(I231*H231,2)</f>
        <v>0</v>
      </c>
      <c r="K231" s="260" t="s">
        <v>177</v>
      </c>
      <c r="L231" s="265"/>
      <c r="M231" s="266" t="s">
        <v>1</v>
      </c>
      <c r="N231" s="267" t="s">
        <v>43</v>
      </c>
      <c r="O231" s="91"/>
      <c r="P231" s="227">
        <f>O231*H231</f>
        <v>0</v>
      </c>
      <c r="Q231" s="227">
        <v>0.00040000000000000002</v>
      </c>
      <c r="R231" s="227">
        <f>Q231*H231</f>
        <v>0.00040000000000000002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226</v>
      </c>
      <c r="AT231" s="229" t="s">
        <v>223</v>
      </c>
      <c r="AU231" s="229" t="s">
        <v>165</v>
      </c>
      <c r="AY231" s="17" t="s">
        <v>156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165</v>
      </c>
      <c r="BK231" s="230">
        <f>ROUND(I231*H231,2)</f>
        <v>0</v>
      </c>
      <c r="BL231" s="17" t="s">
        <v>220</v>
      </c>
      <c r="BM231" s="229" t="s">
        <v>993</v>
      </c>
    </row>
    <row r="232" s="2" customFormat="1">
      <c r="A232" s="38"/>
      <c r="B232" s="39"/>
      <c r="C232" s="40"/>
      <c r="D232" s="231" t="s">
        <v>167</v>
      </c>
      <c r="E232" s="40"/>
      <c r="F232" s="232" t="s">
        <v>338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167</v>
      </c>
      <c r="AU232" s="17" t="s">
        <v>165</v>
      </c>
    </row>
    <row r="233" s="2" customFormat="1" ht="24.15" customHeight="1">
      <c r="A233" s="38"/>
      <c r="B233" s="39"/>
      <c r="C233" s="218" t="s">
        <v>371</v>
      </c>
      <c r="D233" s="218" t="s">
        <v>159</v>
      </c>
      <c r="E233" s="219" t="s">
        <v>341</v>
      </c>
      <c r="F233" s="220" t="s">
        <v>342</v>
      </c>
      <c r="G233" s="221" t="s">
        <v>219</v>
      </c>
      <c r="H233" s="222">
        <v>1</v>
      </c>
      <c r="I233" s="223"/>
      <c r="J233" s="224">
        <f>ROUND(I233*H233,2)</f>
        <v>0</v>
      </c>
      <c r="K233" s="220" t="s">
        <v>177</v>
      </c>
      <c r="L233" s="44"/>
      <c r="M233" s="225" t="s">
        <v>1</v>
      </c>
      <c r="N233" s="226" t="s">
        <v>43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220</v>
      </c>
      <c r="AT233" s="229" t="s">
        <v>159</v>
      </c>
      <c r="AU233" s="229" t="s">
        <v>165</v>
      </c>
      <c r="AY233" s="17" t="s">
        <v>156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165</v>
      </c>
      <c r="BK233" s="230">
        <f>ROUND(I233*H233,2)</f>
        <v>0</v>
      </c>
      <c r="BL233" s="17" t="s">
        <v>220</v>
      </c>
      <c r="BM233" s="229" t="s">
        <v>994</v>
      </c>
    </row>
    <row r="234" s="2" customFormat="1">
      <c r="A234" s="38"/>
      <c r="B234" s="39"/>
      <c r="C234" s="40"/>
      <c r="D234" s="231" t="s">
        <v>167</v>
      </c>
      <c r="E234" s="40"/>
      <c r="F234" s="232" t="s">
        <v>344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167</v>
      </c>
      <c r="AU234" s="17" t="s">
        <v>165</v>
      </c>
    </row>
    <row r="235" s="13" customFormat="1">
      <c r="A235" s="13"/>
      <c r="B235" s="237"/>
      <c r="C235" s="238"/>
      <c r="D235" s="231" t="s">
        <v>170</v>
      </c>
      <c r="E235" s="239" t="s">
        <v>1</v>
      </c>
      <c r="F235" s="240" t="s">
        <v>345</v>
      </c>
      <c r="G235" s="238"/>
      <c r="H235" s="239" t="s">
        <v>1</v>
      </c>
      <c r="I235" s="241"/>
      <c r="J235" s="238"/>
      <c r="K235" s="238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170</v>
      </c>
      <c r="AU235" s="246" t="s">
        <v>165</v>
      </c>
      <c r="AV235" s="13" t="s">
        <v>85</v>
      </c>
      <c r="AW235" s="13" t="s">
        <v>33</v>
      </c>
      <c r="AX235" s="13" t="s">
        <v>77</v>
      </c>
      <c r="AY235" s="246" t="s">
        <v>156</v>
      </c>
    </row>
    <row r="236" s="13" customFormat="1">
      <c r="A236" s="13"/>
      <c r="B236" s="237"/>
      <c r="C236" s="238"/>
      <c r="D236" s="231" t="s">
        <v>170</v>
      </c>
      <c r="E236" s="239" t="s">
        <v>1</v>
      </c>
      <c r="F236" s="240" t="s">
        <v>346</v>
      </c>
      <c r="G236" s="238"/>
      <c r="H236" s="239" t="s">
        <v>1</v>
      </c>
      <c r="I236" s="241"/>
      <c r="J236" s="238"/>
      <c r="K236" s="238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170</v>
      </c>
      <c r="AU236" s="246" t="s">
        <v>165</v>
      </c>
      <c r="AV236" s="13" t="s">
        <v>85</v>
      </c>
      <c r="AW236" s="13" t="s">
        <v>33</v>
      </c>
      <c r="AX236" s="13" t="s">
        <v>77</v>
      </c>
      <c r="AY236" s="246" t="s">
        <v>156</v>
      </c>
    </row>
    <row r="237" s="14" customFormat="1">
      <c r="A237" s="14"/>
      <c r="B237" s="247"/>
      <c r="C237" s="248"/>
      <c r="D237" s="231" t="s">
        <v>170</v>
      </c>
      <c r="E237" s="249" t="s">
        <v>1</v>
      </c>
      <c r="F237" s="250" t="s">
        <v>85</v>
      </c>
      <c r="G237" s="248"/>
      <c r="H237" s="251">
        <v>1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170</v>
      </c>
      <c r="AU237" s="257" t="s">
        <v>165</v>
      </c>
      <c r="AV237" s="14" t="s">
        <v>165</v>
      </c>
      <c r="AW237" s="14" t="s">
        <v>33</v>
      </c>
      <c r="AX237" s="14" t="s">
        <v>85</v>
      </c>
      <c r="AY237" s="257" t="s">
        <v>156</v>
      </c>
    </row>
    <row r="238" s="2" customFormat="1" ht="24.15" customHeight="1">
      <c r="A238" s="38"/>
      <c r="B238" s="39"/>
      <c r="C238" s="218" t="s">
        <v>377</v>
      </c>
      <c r="D238" s="218" t="s">
        <v>159</v>
      </c>
      <c r="E238" s="219" t="s">
        <v>347</v>
      </c>
      <c r="F238" s="220" t="s">
        <v>348</v>
      </c>
      <c r="G238" s="221" t="s">
        <v>255</v>
      </c>
      <c r="H238" s="268"/>
      <c r="I238" s="223"/>
      <c r="J238" s="224">
        <f>ROUND(I238*H238,2)</f>
        <v>0</v>
      </c>
      <c r="K238" s="220" t="s">
        <v>177</v>
      </c>
      <c r="L238" s="44"/>
      <c r="M238" s="225" t="s">
        <v>1</v>
      </c>
      <c r="N238" s="226" t="s">
        <v>43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220</v>
      </c>
      <c r="AT238" s="229" t="s">
        <v>159</v>
      </c>
      <c r="AU238" s="229" t="s">
        <v>165</v>
      </c>
      <c r="AY238" s="17" t="s">
        <v>156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165</v>
      </c>
      <c r="BK238" s="230">
        <f>ROUND(I238*H238,2)</f>
        <v>0</v>
      </c>
      <c r="BL238" s="17" t="s">
        <v>220</v>
      </c>
      <c r="BM238" s="229" t="s">
        <v>995</v>
      </c>
    </row>
    <row r="239" s="2" customFormat="1">
      <c r="A239" s="38"/>
      <c r="B239" s="39"/>
      <c r="C239" s="40"/>
      <c r="D239" s="231" t="s">
        <v>167</v>
      </c>
      <c r="E239" s="40"/>
      <c r="F239" s="232" t="s">
        <v>350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167</v>
      </c>
      <c r="AU239" s="17" t="s">
        <v>165</v>
      </c>
    </row>
    <row r="240" s="12" customFormat="1" ht="25.92" customHeight="1">
      <c r="A240" s="12"/>
      <c r="B240" s="202"/>
      <c r="C240" s="203"/>
      <c r="D240" s="204" t="s">
        <v>76</v>
      </c>
      <c r="E240" s="205" t="s">
        <v>351</v>
      </c>
      <c r="F240" s="205" t="s">
        <v>352</v>
      </c>
      <c r="G240" s="203"/>
      <c r="H240" s="203"/>
      <c r="I240" s="206"/>
      <c r="J240" s="207">
        <f>BK240</f>
        <v>0</v>
      </c>
      <c r="K240" s="203"/>
      <c r="L240" s="208"/>
      <c r="M240" s="209"/>
      <c r="N240" s="210"/>
      <c r="O240" s="210"/>
      <c r="P240" s="211">
        <f>SUM(P241:P305)</f>
        <v>0</v>
      </c>
      <c r="Q240" s="210"/>
      <c r="R240" s="211">
        <f>SUM(R241:R305)</f>
        <v>0.01057</v>
      </c>
      <c r="S240" s="210"/>
      <c r="T240" s="212">
        <f>SUM(T241:T305)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164</v>
      </c>
      <c r="AT240" s="214" t="s">
        <v>76</v>
      </c>
      <c r="AU240" s="214" t="s">
        <v>77</v>
      </c>
      <c r="AY240" s="213" t="s">
        <v>156</v>
      </c>
      <c r="BK240" s="215">
        <f>SUM(BK241:BK305)</f>
        <v>0</v>
      </c>
    </row>
    <row r="241" s="2" customFormat="1" ht="16.5" customHeight="1">
      <c r="A241" s="38"/>
      <c r="B241" s="39"/>
      <c r="C241" s="218" t="s">
        <v>383</v>
      </c>
      <c r="D241" s="218" t="s">
        <v>159</v>
      </c>
      <c r="E241" s="219" t="s">
        <v>354</v>
      </c>
      <c r="F241" s="220" t="s">
        <v>355</v>
      </c>
      <c r="G241" s="221" t="s">
        <v>356</v>
      </c>
      <c r="H241" s="222">
        <v>24</v>
      </c>
      <c r="I241" s="223"/>
      <c r="J241" s="224">
        <f>ROUND(I241*H241,2)</f>
        <v>0</v>
      </c>
      <c r="K241" s="220" t="s">
        <v>1</v>
      </c>
      <c r="L241" s="44"/>
      <c r="M241" s="225" t="s">
        <v>1</v>
      </c>
      <c r="N241" s="226" t="s">
        <v>43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358</v>
      </c>
      <c r="AT241" s="229" t="s">
        <v>159</v>
      </c>
      <c r="AU241" s="229" t="s">
        <v>85</v>
      </c>
      <c r="AY241" s="17" t="s">
        <v>156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165</v>
      </c>
      <c r="BK241" s="230">
        <f>ROUND(I241*H241,2)</f>
        <v>0</v>
      </c>
      <c r="BL241" s="17" t="s">
        <v>358</v>
      </c>
      <c r="BM241" s="229" t="s">
        <v>996</v>
      </c>
    </row>
    <row r="242" s="2" customFormat="1">
      <c r="A242" s="38"/>
      <c r="B242" s="39"/>
      <c r="C242" s="40"/>
      <c r="D242" s="231" t="s">
        <v>167</v>
      </c>
      <c r="E242" s="40"/>
      <c r="F242" s="232" t="s">
        <v>360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167</v>
      </c>
      <c r="AU242" s="17" t="s">
        <v>85</v>
      </c>
    </row>
    <row r="243" s="2" customFormat="1">
      <c r="A243" s="38"/>
      <c r="B243" s="39"/>
      <c r="C243" s="40"/>
      <c r="D243" s="231" t="s">
        <v>168</v>
      </c>
      <c r="E243" s="40"/>
      <c r="F243" s="236" t="s">
        <v>361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168</v>
      </c>
      <c r="AU243" s="17" t="s">
        <v>85</v>
      </c>
    </row>
    <row r="244" s="13" customFormat="1">
      <c r="A244" s="13"/>
      <c r="B244" s="237"/>
      <c r="C244" s="238"/>
      <c r="D244" s="231" t="s">
        <v>170</v>
      </c>
      <c r="E244" s="239" t="s">
        <v>1</v>
      </c>
      <c r="F244" s="240" t="s">
        <v>362</v>
      </c>
      <c r="G244" s="238"/>
      <c r="H244" s="239" t="s">
        <v>1</v>
      </c>
      <c r="I244" s="241"/>
      <c r="J244" s="238"/>
      <c r="K244" s="238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170</v>
      </c>
      <c r="AU244" s="246" t="s">
        <v>85</v>
      </c>
      <c r="AV244" s="13" t="s">
        <v>85</v>
      </c>
      <c r="AW244" s="13" t="s">
        <v>33</v>
      </c>
      <c r="AX244" s="13" t="s">
        <v>77</v>
      </c>
      <c r="AY244" s="246" t="s">
        <v>156</v>
      </c>
    </row>
    <row r="245" s="14" customFormat="1">
      <c r="A245" s="14"/>
      <c r="B245" s="247"/>
      <c r="C245" s="248"/>
      <c r="D245" s="231" t="s">
        <v>170</v>
      </c>
      <c r="E245" s="249" t="s">
        <v>1</v>
      </c>
      <c r="F245" s="250" t="s">
        <v>304</v>
      </c>
      <c r="G245" s="248"/>
      <c r="H245" s="251">
        <v>24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170</v>
      </c>
      <c r="AU245" s="257" t="s">
        <v>85</v>
      </c>
      <c r="AV245" s="14" t="s">
        <v>165</v>
      </c>
      <c r="AW245" s="14" t="s">
        <v>33</v>
      </c>
      <c r="AX245" s="14" t="s">
        <v>85</v>
      </c>
      <c r="AY245" s="257" t="s">
        <v>156</v>
      </c>
    </row>
    <row r="246" s="2" customFormat="1" ht="16.5" customHeight="1">
      <c r="A246" s="38"/>
      <c r="B246" s="39"/>
      <c r="C246" s="218" t="s">
        <v>388</v>
      </c>
      <c r="D246" s="218" t="s">
        <v>159</v>
      </c>
      <c r="E246" s="219" t="s">
        <v>364</v>
      </c>
      <c r="F246" s="220" t="s">
        <v>365</v>
      </c>
      <c r="G246" s="221" t="s">
        <v>356</v>
      </c>
      <c r="H246" s="222">
        <v>9</v>
      </c>
      <c r="I246" s="223"/>
      <c r="J246" s="224">
        <f>ROUND(I246*H246,2)</f>
        <v>0</v>
      </c>
      <c r="K246" s="220" t="s">
        <v>177</v>
      </c>
      <c r="L246" s="44"/>
      <c r="M246" s="225" t="s">
        <v>1</v>
      </c>
      <c r="N246" s="226" t="s">
        <v>43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358</v>
      </c>
      <c r="AT246" s="229" t="s">
        <v>159</v>
      </c>
      <c r="AU246" s="229" t="s">
        <v>85</v>
      </c>
      <c r="AY246" s="17" t="s">
        <v>156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165</v>
      </c>
      <c r="BK246" s="230">
        <f>ROUND(I246*H246,2)</f>
        <v>0</v>
      </c>
      <c r="BL246" s="17" t="s">
        <v>358</v>
      </c>
      <c r="BM246" s="229" t="s">
        <v>997</v>
      </c>
    </row>
    <row r="247" s="2" customFormat="1">
      <c r="A247" s="38"/>
      <c r="B247" s="39"/>
      <c r="C247" s="40"/>
      <c r="D247" s="231" t="s">
        <v>167</v>
      </c>
      <c r="E247" s="40"/>
      <c r="F247" s="232" t="s">
        <v>367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167</v>
      </c>
      <c r="AU247" s="17" t="s">
        <v>85</v>
      </c>
    </row>
    <row r="248" s="13" customFormat="1">
      <c r="A248" s="13"/>
      <c r="B248" s="237"/>
      <c r="C248" s="238"/>
      <c r="D248" s="231" t="s">
        <v>170</v>
      </c>
      <c r="E248" s="239" t="s">
        <v>1</v>
      </c>
      <c r="F248" s="240" t="s">
        <v>368</v>
      </c>
      <c r="G248" s="238"/>
      <c r="H248" s="239" t="s">
        <v>1</v>
      </c>
      <c r="I248" s="241"/>
      <c r="J248" s="238"/>
      <c r="K248" s="238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170</v>
      </c>
      <c r="AU248" s="246" t="s">
        <v>85</v>
      </c>
      <c r="AV248" s="13" t="s">
        <v>85</v>
      </c>
      <c r="AW248" s="13" t="s">
        <v>33</v>
      </c>
      <c r="AX248" s="13" t="s">
        <v>77</v>
      </c>
      <c r="AY248" s="246" t="s">
        <v>156</v>
      </c>
    </row>
    <row r="249" s="14" customFormat="1">
      <c r="A249" s="14"/>
      <c r="B249" s="247"/>
      <c r="C249" s="248"/>
      <c r="D249" s="231" t="s">
        <v>170</v>
      </c>
      <c r="E249" s="249" t="s">
        <v>1</v>
      </c>
      <c r="F249" s="250" t="s">
        <v>164</v>
      </c>
      <c r="G249" s="248"/>
      <c r="H249" s="251">
        <v>4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7" t="s">
        <v>170</v>
      </c>
      <c r="AU249" s="257" t="s">
        <v>85</v>
      </c>
      <c r="AV249" s="14" t="s">
        <v>165</v>
      </c>
      <c r="AW249" s="14" t="s">
        <v>33</v>
      </c>
      <c r="AX249" s="14" t="s">
        <v>77</v>
      </c>
      <c r="AY249" s="257" t="s">
        <v>156</v>
      </c>
    </row>
    <row r="250" s="13" customFormat="1">
      <c r="A250" s="13"/>
      <c r="B250" s="237"/>
      <c r="C250" s="238"/>
      <c r="D250" s="231" t="s">
        <v>170</v>
      </c>
      <c r="E250" s="239" t="s">
        <v>1</v>
      </c>
      <c r="F250" s="240" t="s">
        <v>721</v>
      </c>
      <c r="G250" s="238"/>
      <c r="H250" s="239" t="s">
        <v>1</v>
      </c>
      <c r="I250" s="241"/>
      <c r="J250" s="238"/>
      <c r="K250" s="238"/>
      <c r="L250" s="242"/>
      <c r="M250" s="243"/>
      <c r="N250" s="244"/>
      <c r="O250" s="244"/>
      <c r="P250" s="244"/>
      <c r="Q250" s="244"/>
      <c r="R250" s="244"/>
      <c r="S250" s="244"/>
      <c r="T250" s="24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6" t="s">
        <v>170</v>
      </c>
      <c r="AU250" s="246" t="s">
        <v>85</v>
      </c>
      <c r="AV250" s="13" t="s">
        <v>85</v>
      </c>
      <c r="AW250" s="13" t="s">
        <v>33</v>
      </c>
      <c r="AX250" s="13" t="s">
        <v>77</v>
      </c>
      <c r="AY250" s="246" t="s">
        <v>156</v>
      </c>
    </row>
    <row r="251" s="14" customFormat="1">
      <c r="A251" s="14"/>
      <c r="B251" s="247"/>
      <c r="C251" s="248"/>
      <c r="D251" s="231" t="s">
        <v>170</v>
      </c>
      <c r="E251" s="249" t="s">
        <v>1</v>
      </c>
      <c r="F251" s="250" t="s">
        <v>164</v>
      </c>
      <c r="G251" s="248"/>
      <c r="H251" s="251">
        <v>4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7" t="s">
        <v>170</v>
      </c>
      <c r="AU251" s="257" t="s">
        <v>85</v>
      </c>
      <c r="AV251" s="14" t="s">
        <v>165</v>
      </c>
      <c r="AW251" s="14" t="s">
        <v>33</v>
      </c>
      <c r="AX251" s="14" t="s">
        <v>77</v>
      </c>
      <c r="AY251" s="257" t="s">
        <v>156</v>
      </c>
    </row>
    <row r="252" s="13" customFormat="1">
      <c r="A252" s="13"/>
      <c r="B252" s="237"/>
      <c r="C252" s="238"/>
      <c r="D252" s="231" t="s">
        <v>170</v>
      </c>
      <c r="E252" s="239" t="s">
        <v>1</v>
      </c>
      <c r="F252" s="240" t="s">
        <v>500</v>
      </c>
      <c r="G252" s="238"/>
      <c r="H252" s="239" t="s">
        <v>1</v>
      </c>
      <c r="I252" s="241"/>
      <c r="J252" s="238"/>
      <c r="K252" s="238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170</v>
      </c>
      <c r="AU252" s="246" t="s">
        <v>85</v>
      </c>
      <c r="AV252" s="13" t="s">
        <v>85</v>
      </c>
      <c r="AW252" s="13" t="s">
        <v>33</v>
      </c>
      <c r="AX252" s="13" t="s">
        <v>77</v>
      </c>
      <c r="AY252" s="246" t="s">
        <v>156</v>
      </c>
    </row>
    <row r="253" s="14" customFormat="1">
      <c r="A253" s="14"/>
      <c r="B253" s="247"/>
      <c r="C253" s="248"/>
      <c r="D253" s="231" t="s">
        <v>170</v>
      </c>
      <c r="E253" s="249" t="s">
        <v>1</v>
      </c>
      <c r="F253" s="250" t="s">
        <v>85</v>
      </c>
      <c r="G253" s="248"/>
      <c r="H253" s="251">
        <v>1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7" t="s">
        <v>170</v>
      </c>
      <c r="AU253" s="257" t="s">
        <v>85</v>
      </c>
      <c r="AV253" s="14" t="s">
        <v>165</v>
      </c>
      <c r="AW253" s="14" t="s">
        <v>33</v>
      </c>
      <c r="AX253" s="14" t="s">
        <v>77</v>
      </c>
      <c r="AY253" s="257" t="s">
        <v>156</v>
      </c>
    </row>
    <row r="254" s="15" customFormat="1">
      <c r="A254" s="15"/>
      <c r="B254" s="269"/>
      <c r="C254" s="270"/>
      <c r="D254" s="231" t="s">
        <v>170</v>
      </c>
      <c r="E254" s="271" t="s">
        <v>1</v>
      </c>
      <c r="F254" s="272" t="s">
        <v>370</v>
      </c>
      <c r="G254" s="270"/>
      <c r="H254" s="273">
        <v>9</v>
      </c>
      <c r="I254" s="274"/>
      <c r="J254" s="270"/>
      <c r="K254" s="270"/>
      <c r="L254" s="275"/>
      <c r="M254" s="276"/>
      <c r="N254" s="277"/>
      <c r="O254" s="277"/>
      <c r="P254" s="277"/>
      <c r="Q254" s="277"/>
      <c r="R254" s="277"/>
      <c r="S254" s="277"/>
      <c r="T254" s="278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9" t="s">
        <v>170</v>
      </c>
      <c r="AU254" s="279" t="s">
        <v>85</v>
      </c>
      <c r="AV254" s="15" t="s">
        <v>164</v>
      </c>
      <c r="AW254" s="15" t="s">
        <v>33</v>
      </c>
      <c r="AX254" s="15" t="s">
        <v>85</v>
      </c>
      <c r="AY254" s="279" t="s">
        <v>156</v>
      </c>
    </row>
    <row r="255" s="2" customFormat="1" ht="21.75" customHeight="1">
      <c r="A255" s="38"/>
      <c r="B255" s="39"/>
      <c r="C255" s="258" t="s">
        <v>394</v>
      </c>
      <c r="D255" s="258" t="s">
        <v>223</v>
      </c>
      <c r="E255" s="259" t="s">
        <v>372</v>
      </c>
      <c r="F255" s="260" t="s">
        <v>373</v>
      </c>
      <c r="G255" s="261" t="s">
        <v>1</v>
      </c>
      <c r="H255" s="262">
        <v>1</v>
      </c>
      <c r="I255" s="263"/>
      <c r="J255" s="264">
        <f>ROUND(I255*H255,2)</f>
        <v>0</v>
      </c>
      <c r="K255" s="260" t="s">
        <v>163</v>
      </c>
      <c r="L255" s="265"/>
      <c r="M255" s="266" t="s">
        <v>1</v>
      </c>
      <c r="N255" s="267" t="s">
        <v>43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358</v>
      </c>
      <c r="AT255" s="229" t="s">
        <v>223</v>
      </c>
      <c r="AU255" s="229" t="s">
        <v>85</v>
      </c>
      <c r="AY255" s="17" t="s">
        <v>156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165</v>
      </c>
      <c r="BK255" s="230">
        <f>ROUND(I255*H255,2)</f>
        <v>0</v>
      </c>
      <c r="BL255" s="17" t="s">
        <v>358</v>
      </c>
      <c r="BM255" s="229" t="s">
        <v>998</v>
      </c>
    </row>
    <row r="256" s="2" customFormat="1">
      <c r="A256" s="38"/>
      <c r="B256" s="39"/>
      <c r="C256" s="40"/>
      <c r="D256" s="231" t="s">
        <v>167</v>
      </c>
      <c r="E256" s="40"/>
      <c r="F256" s="232" t="s">
        <v>373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167</v>
      </c>
      <c r="AU256" s="17" t="s">
        <v>85</v>
      </c>
    </row>
    <row r="257" s="2" customFormat="1">
      <c r="A257" s="38"/>
      <c r="B257" s="39"/>
      <c r="C257" s="40"/>
      <c r="D257" s="231" t="s">
        <v>168</v>
      </c>
      <c r="E257" s="40"/>
      <c r="F257" s="236" t="s">
        <v>375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168</v>
      </c>
      <c r="AU257" s="17" t="s">
        <v>85</v>
      </c>
    </row>
    <row r="258" s="13" customFormat="1">
      <c r="A258" s="13"/>
      <c r="B258" s="237"/>
      <c r="C258" s="238"/>
      <c r="D258" s="231" t="s">
        <v>170</v>
      </c>
      <c r="E258" s="239" t="s">
        <v>1</v>
      </c>
      <c r="F258" s="240" t="s">
        <v>376</v>
      </c>
      <c r="G258" s="238"/>
      <c r="H258" s="239" t="s">
        <v>1</v>
      </c>
      <c r="I258" s="241"/>
      <c r="J258" s="238"/>
      <c r="K258" s="238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170</v>
      </c>
      <c r="AU258" s="246" t="s">
        <v>85</v>
      </c>
      <c r="AV258" s="13" t="s">
        <v>85</v>
      </c>
      <c r="AW258" s="13" t="s">
        <v>33</v>
      </c>
      <c r="AX258" s="13" t="s">
        <v>77</v>
      </c>
      <c r="AY258" s="246" t="s">
        <v>156</v>
      </c>
    </row>
    <row r="259" s="14" customFormat="1">
      <c r="A259" s="14"/>
      <c r="B259" s="247"/>
      <c r="C259" s="248"/>
      <c r="D259" s="231" t="s">
        <v>170</v>
      </c>
      <c r="E259" s="249" t="s">
        <v>1</v>
      </c>
      <c r="F259" s="250" t="s">
        <v>85</v>
      </c>
      <c r="G259" s="248"/>
      <c r="H259" s="251">
        <v>1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7" t="s">
        <v>170</v>
      </c>
      <c r="AU259" s="257" t="s">
        <v>85</v>
      </c>
      <c r="AV259" s="14" t="s">
        <v>165</v>
      </c>
      <c r="AW259" s="14" t="s">
        <v>33</v>
      </c>
      <c r="AX259" s="14" t="s">
        <v>85</v>
      </c>
      <c r="AY259" s="257" t="s">
        <v>156</v>
      </c>
    </row>
    <row r="260" s="2" customFormat="1" ht="24.15" customHeight="1">
      <c r="A260" s="38"/>
      <c r="B260" s="39"/>
      <c r="C260" s="258" t="s">
        <v>326</v>
      </c>
      <c r="D260" s="258" t="s">
        <v>223</v>
      </c>
      <c r="E260" s="259" t="s">
        <v>395</v>
      </c>
      <c r="F260" s="260" t="s">
        <v>396</v>
      </c>
      <c r="G260" s="261" t="s">
        <v>219</v>
      </c>
      <c r="H260" s="262">
        <v>1</v>
      </c>
      <c r="I260" s="263"/>
      <c r="J260" s="264">
        <f>ROUND(I260*H260,2)</f>
        <v>0</v>
      </c>
      <c r="K260" s="260" t="s">
        <v>317</v>
      </c>
      <c r="L260" s="265"/>
      <c r="M260" s="266" t="s">
        <v>1</v>
      </c>
      <c r="N260" s="267" t="s">
        <v>43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358</v>
      </c>
      <c r="AT260" s="229" t="s">
        <v>223</v>
      </c>
      <c r="AU260" s="229" t="s">
        <v>85</v>
      </c>
      <c r="AY260" s="17" t="s">
        <v>156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165</v>
      </c>
      <c r="BK260" s="230">
        <f>ROUND(I260*H260,2)</f>
        <v>0</v>
      </c>
      <c r="BL260" s="17" t="s">
        <v>358</v>
      </c>
      <c r="BM260" s="229" t="s">
        <v>999</v>
      </c>
    </row>
    <row r="261" s="2" customFormat="1">
      <c r="A261" s="38"/>
      <c r="B261" s="39"/>
      <c r="C261" s="40"/>
      <c r="D261" s="231" t="s">
        <v>167</v>
      </c>
      <c r="E261" s="40"/>
      <c r="F261" s="232" t="s">
        <v>396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167</v>
      </c>
      <c r="AU261" s="17" t="s">
        <v>85</v>
      </c>
    </row>
    <row r="262" s="13" customFormat="1">
      <c r="A262" s="13"/>
      <c r="B262" s="237"/>
      <c r="C262" s="238"/>
      <c r="D262" s="231" t="s">
        <v>170</v>
      </c>
      <c r="E262" s="239" t="s">
        <v>1</v>
      </c>
      <c r="F262" s="240" t="s">
        <v>398</v>
      </c>
      <c r="G262" s="238"/>
      <c r="H262" s="239" t="s">
        <v>1</v>
      </c>
      <c r="I262" s="241"/>
      <c r="J262" s="238"/>
      <c r="K262" s="238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170</v>
      </c>
      <c r="AU262" s="246" t="s">
        <v>85</v>
      </c>
      <c r="AV262" s="13" t="s">
        <v>85</v>
      </c>
      <c r="AW262" s="13" t="s">
        <v>33</v>
      </c>
      <c r="AX262" s="13" t="s">
        <v>77</v>
      </c>
      <c r="AY262" s="246" t="s">
        <v>156</v>
      </c>
    </row>
    <row r="263" s="14" customFormat="1">
      <c r="A263" s="14"/>
      <c r="B263" s="247"/>
      <c r="C263" s="248"/>
      <c r="D263" s="231" t="s">
        <v>170</v>
      </c>
      <c r="E263" s="249" t="s">
        <v>1</v>
      </c>
      <c r="F263" s="250" t="s">
        <v>85</v>
      </c>
      <c r="G263" s="248"/>
      <c r="H263" s="251">
        <v>1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7" t="s">
        <v>170</v>
      </c>
      <c r="AU263" s="257" t="s">
        <v>85</v>
      </c>
      <c r="AV263" s="14" t="s">
        <v>165</v>
      </c>
      <c r="AW263" s="14" t="s">
        <v>33</v>
      </c>
      <c r="AX263" s="14" t="s">
        <v>85</v>
      </c>
      <c r="AY263" s="257" t="s">
        <v>156</v>
      </c>
    </row>
    <row r="264" s="2" customFormat="1" ht="16.5" customHeight="1">
      <c r="A264" s="38"/>
      <c r="B264" s="39"/>
      <c r="C264" s="218" t="s">
        <v>405</v>
      </c>
      <c r="D264" s="218" t="s">
        <v>159</v>
      </c>
      <c r="E264" s="219" t="s">
        <v>596</v>
      </c>
      <c r="F264" s="220" t="s">
        <v>597</v>
      </c>
      <c r="G264" s="221" t="s">
        <v>356</v>
      </c>
      <c r="H264" s="222">
        <v>4</v>
      </c>
      <c r="I264" s="223"/>
      <c r="J264" s="224">
        <f>ROUND(I264*H264,2)</f>
        <v>0</v>
      </c>
      <c r="K264" s="220" t="s">
        <v>177</v>
      </c>
      <c r="L264" s="44"/>
      <c r="M264" s="225" t="s">
        <v>1</v>
      </c>
      <c r="N264" s="226" t="s">
        <v>43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358</v>
      </c>
      <c r="AT264" s="229" t="s">
        <v>159</v>
      </c>
      <c r="AU264" s="229" t="s">
        <v>85</v>
      </c>
      <c r="AY264" s="17" t="s">
        <v>156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165</v>
      </c>
      <c r="BK264" s="230">
        <f>ROUND(I264*H264,2)</f>
        <v>0</v>
      </c>
      <c r="BL264" s="17" t="s">
        <v>358</v>
      </c>
      <c r="BM264" s="229" t="s">
        <v>1000</v>
      </c>
    </row>
    <row r="265" s="2" customFormat="1">
      <c r="A265" s="38"/>
      <c r="B265" s="39"/>
      <c r="C265" s="40"/>
      <c r="D265" s="231" t="s">
        <v>167</v>
      </c>
      <c r="E265" s="40"/>
      <c r="F265" s="232" t="s">
        <v>599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167</v>
      </c>
      <c r="AU265" s="17" t="s">
        <v>85</v>
      </c>
    </row>
    <row r="266" s="13" customFormat="1">
      <c r="A266" s="13"/>
      <c r="B266" s="237"/>
      <c r="C266" s="238"/>
      <c r="D266" s="231" t="s">
        <v>170</v>
      </c>
      <c r="E266" s="239" t="s">
        <v>1</v>
      </c>
      <c r="F266" s="240" t="s">
        <v>660</v>
      </c>
      <c r="G266" s="238"/>
      <c r="H266" s="239" t="s">
        <v>1</v>
      </c>
      <c r="I266" s="241"/>
      <c r="J266" s="238"/>
      <c r="K266" s="238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170</v>
      </c>
      <c r="AU266" s="246" t="s">
        <v>85</v>
      </c>
      <c r="AV266" s="13" t="s">
        <v>85</v>
      </c>
      <c r="AW266" s="13" t="s">
        <v>33</v>
      </c>
      <c r="AX266" s="13" t="s">
        <v>77</v>
      </c>
      <c r="AY266" s="246" t="s">
        <v>156</v>
      </c>
    </row>
    <row r="267" s="14" customFormat="1">
      <c r="A267" s="14"/>
      <c r="B267" s="247"/>
      <c r="C267" s="248"/>
      <c r="D267" s="231" t="s">
        <v>170</v>
      </c>
      <c r="E267" s="249" t="s">
        <v>1</v>
      </c>
      <c r="F267" s="250" t="s">
        <v>164</v>
      </c>
      <c r="G267" s="248"/>
      <c r="H267" s="251">
        <v>4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170</v>
      </c>
      <c r="AU267" s="257" t="s">
        <v>85</v>
      </c>
      <c r="AV267" s="14" t="s">
        <v>165</v>
      </c>
      <c r="AW267" s="14" t="s">
        <v>33</v>
      </c>
      <c r="AX267" s="14" t="s">
        <v>85</v>
      </c>
      <c r="AY267" s="257" t="s">
        <v>156</v>
      </c>
    </row>
    <row r="268" s="2" customFormat="1" ht="16.5" customHeight="1">
      <c r="A268" s="38"/>
      <c r="B268" s="39"/>
      <c r="C268" s="258" t="s">
        <v>410</v>
      </c>
      <c r="D268" s="258" t="s">
        <v>223</v>
      </c>
      <c r="E268" s="259" t="s">
        <v>384</v>
      </c>
      <c r="F268" s="260" t="s">
        <v>385</v>
      </c>
      <c r="G268" s="261" t="s">
        <v>219</v>
      </c>
      <c r="H268" s="262">
        <v>1</v>
      </c>
      <c r="I268" s="263"/>
      <c r="J268" s="264">
        <f>ROUND(I268*H268,2)</f>
        <v>0</v>
      </c>
      <c r="K268" s="260" t="s">
        <v>163</v>
      </c>
      <c r="L268" s="265"/>
      <c r="M268" s="266" t="s">
        <v>1</v>
      </c>
      <c r="N268" s="267" t="s">
        <v>43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358</v>
      </c>
      <c r="AT268" s="229" t="s">
        <v>223</v>
      </c>
      <c r="AU268" s="229" t="s">
        <v>85</v>
      </c>
      <c r="AY268" s="17" t="s">
        <v>156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165</v>
      </c>
      <c r="BK268" s="230">
        <f>ROUND(I268*H268,2)</f>
        <v>0</v>
      </c>
      <c r="BL268" s="17" t="s">
        <v>358</v>
      </c>
      <c r="BM268" s="229" t="s">
        <v>1001</v>
      </c>
    </row>
    <row r="269" s="2" customFormat="1">
      <c r="A269" s="38"/>
      <c r="B269" s="39"/>
      <c r="C269" s="40"/>
      <c r="D269" s="231" t="s">
        <v>167</v>
      </c>
      <c r="E269" s="40"/>
      <c r="F269" s="232" t="s">
        <v>385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167</v>
      </c>
      <c r="AU269" s="17" t="s">
        <v>85</v>
      </c>
    </row>
    <row r="270" s="2" customFormat="1">
      <c r="A270" s="38"/>
      <c r="B270" s="39"/>
      <c r="C270" s="40"/>
      <c r="D270" s="231" t="s">
        <v>168</v>
      </c>
      <c r="E270" s="40"/>
      <c r="F270" s="236" t="s">
        <v>602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168</v>
      </c>
      <c r="AU270" s="17" t="s">
        <v>85</v>
      </c>
    </row>
    <row r="271" s="14" customFormat="1">
      <c r="A271" s="14"/>
      <c r="B271" s="247"/>
      <c r="C271" s="248"/>
      <c r="D271" s="231" t="s">
        <v>170</v>
      </c>
      <c r="E271" s="249" t="s">
        <v>1</v>
      </c>
      <c r="F271" s="250" t="s">
        <v>85</v>
      </c>
      <c r="G271" s="248"/>
      <c r="H271" s="251">
        <v>1</v>
      </c>
      <c r="I271" s="252"/>
      <c r="J271" s="248"/>
      <c r="K271" s="248"/>
      <c r="L271" s="253"/>
      <c r="M271" s="254"/>
      <c r="N271" s="255"/>
      <c r="O271" s="255"/>
      <c r="P271" s="255"/>
      <c r="Q271" s="255"/>
      <c r="R271" s="255"/>
      <c r="S271" s="255"/>
      <c r="T271" s="25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7" t="s">
        <v>170</v>
      </c>
      <c r="AU271" s="257" t="s">
        <v>85</v>
      </c>
      <c r="AV271" s="14" t="s">
        <v>165</v>
      </c>
      <c r="AW271" s="14" t="s">
        <v>33</v>
      </c>
      <c r="AX271" s="14" t="s">
        <v>85</v>
      </c>
      <c r="AY271" s="257" t="s">
        <v>156</v>
      </c>
    </row>
    <row r="272" s="2" customFormat="1" ht="24.15" customHeight="1">
      <c r="A272" s="38"/>
      <c r="B272" s="39"/>
      <c r="C272" s="258" t="s">
        <v>415</v>
      </c>
      <c r="D272" s="258" t="s">
        <v>223</v>
      </c>
      <c r="E272" s="259" t="s">
        <v>662</v>
      </c>
      <c r="F272" s="260" t="s">
        <v>506</v>
      </c>
      <c r="G272" s="261" t="s">
        <v>219</v>
      </c>
      <c r="H272" s="262">
        <v>1</v>
      </c>
      <c r="I272" s="263"/>
      <c r="J272" s="264">
        <f>ROUND(I272*H272,2)</f>
        <v>0</v>
      </c>
      <c r="K272" s="260" t="s">
        <v>163</v>
      </c>
      <c r="L272" s="265"/>
      <c r="M272" s="266" t="s">
        <v>1</v>
      </c>
      <c r="N272" s="267" t="s">
        <v>43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358</v>
      </c>
      <c r="AT272" s="229" t="s">
        <v>223</v>
      </c>
      <c r="AU272" s="229" t="s">
        <v>85</v>
      </c>
      <c r="AY272" s="17" t="s">
        <v>156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165</v>
      </c>
      <c r="BK272" s="230">
        <f>ROUND(I272*H272,2)</f>
        <v>0</v>
      </c>
      <c r="BL272" s="17" t="s">
        <v>358</v>
      </c>
      <c r="BM272" s="229" t="s">
        <v>1002</v>
      </c>
    </row>
    <row r="273" s="2" customFormat="1">
      <c r="A273" s="38"/>
      <c r="B273" s="39"/>
      <c r="C273" s="40"/>
      <c r="D273" s="231" t="s">
        <v>167</v>
      </c>
      <c r="E273" s="40"/>
      <c r="F273" s="232" t="s">
        <v>506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167</v>
      </c>
      <c r="AU273" s="17" t="s">
        <v>85</v>
      </c>
    </row>
    <row r="274" s="2" customFormat="1">
      <c r="A274" s="38"/>
      <c r="B274" s="39"/>
      <c r="C274" s="40"/>
      <c r="D274" s="231" t="s">
        <v>168</v>
      </c>
      <c r="E274" s="40"/>
      <c r="F274" s="284" t="s">
        <v>508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168</v>
      </c>
      <c r="AU274" s="17" t="s">
        <v>85</v>
      </c>
    </row>
    <row r="275" s="13" customFormat="1">
      <c r="A275" s="13"/>
      <c r="B275" s="237"/>
      <c r="C275" s="238"/>
      <c r="D275" s="231" t="s">
        <v>170</v>
      </c>
      <c r="E275" s="239" t="s">
        <v>1</v>
      </c>
      <c r="F275" s="240" t="s">
        <v>509</v>
      </c>
      <c r="G275" s="238"/>
      <c r="H275" s="239" t="s">
        <v>1</v>
      </c>
      <c r="I275" s="241"/>
      <c r="J275" s="238"/>
      <c r="K275" s="238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170</v>
      </c>
      <c r="AU275" s="246" t="s">
        <v>85</v>
      </c>
      <c r="AV275" s="13" t="s">
        <v>85</v>
      </c>
      <c r="AW275" s="13" t="s">
        <v>33</v>
      </c>
      <c r="AX275" s="13" t="s">
        <v>77</v>
      </c>
      <c r="AY275" s="246" t="s">
        <v>156</v>
      </c>
    </row>
    <row r="276" s="13" customFormat="1">
      <c r="A276" s="13"/>
      <c r="B276" s="237"/>
      <c r="C276" s="238"/>
      <c r="D276" s="231" t="s">
        <v>170</v>
      </c>
      <c r="E276" s="239" t="s">
        <v>1</v>
      </c>
      <c r="F276" s="240" t="s">
        <v>510</v>
      </c>
      <c r="G276" s="238"/>
      <c r="H276" s="239" t="s">
        <v>1</v>
      </c>
      <c r="I276" s="241"/>
      <c r="J276" s="238"/>
      <c r="K276" s="238"/>
      <c r="L276" s="242"/>
      <c r="M276" s="243"/>
      <c r="N276" s="244"/>
      <c r="O276" s="244"/>
      <c r="P276" s="244"/>
      <c r="Q276" s="244"/>
      <c r="R276" s="244"/>
      <c r="S276" s="244"/>
      <c r="T276" s="24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6" t="s">
        <v>170</v>
      </c>
      <c r="AU276" s="246" t="s">
        <v>85</v>
      </c>
      <c r="AV276" s="13" t="s">
        <v>85</v>
      </c>
      <c r="AW276" s="13" t="s">
        <v>33</v>
      </c>
      <c r="AX276" s="13" t="s">
        <v>77</v>
      </c>
      <c r="AY276" s="246" t="s">
        <v>156</v>
      </c>
    </row>
    <row r="277" s="13" customFormat="1">
      <c r="A277" s="13"/>
      <c r="B277" s="237"/>
      <c r="C277" s="238"/>
      <c r="D277" s="231" t="s">
        <v>170</v>
      </c>
      <c r="E277" s="239" t="s">
        <v>1</v>
      </c>
      <c r="F277" s="240" t="s">
        <v>511</v>
      </c>
      <c r="G277" s="238"/>
      <c r="H277" s="239" t="s">
        <v>1</v>
      </c>
      <c r="I277" s="241"/>
      <c r="J277" s="238"/>
      <c r="K277" s="238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170</v>
      </c>
      <c r="AU277" s="246" t="s">
        <v>85</v>
      </c>
      <c r="AV277" s="13" t="s">
        <v>85</v>
      </c>
      <c r="AW277" s="13" t="s">
        <v>33</v>
      </c>
      <c r="AX277" s="13" t="s">
        <v>77</v>
      </c>
      <c r="AY277" s="246" t="s">
        <v>156</v>
      </c>
    </row>
    <row r="278" s="14" customFormat="1">
      <c r="A278" s="14"/>
      <c r="B278" s="247"/>
      <c r="C278" s="248"/>
      <c r="D278" s="231" t="s">
        <v>170</v>
      </c>
      <c r="E278" s="249" t="s">
        <v>1</v>
      </c>
      <c r="F278" s="250" t="s">
        <v>85</v>
      </c>
      <c r="G278" s="248"/>
      <c r="H278" s="251">
        <v>1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7" t="s">
        <v>170</v>
      </c>
      <c r="AU278" s="257" t="s">
        <v>85</v>
      </c>
      <c r="AV278" s="14" t="s">
        <v>165</v>
      </c>
      <c r="AW278" s="14" t="s">
        <v>33</v>
      </c>
      <c r="AX278" s="14" t="s">
        <v>85</v>
      </c>
      <c r="AY278" s="257" t="s">
        <v>156</v>
      </c>
    </row>
    <row r="279" s="2" customFormat="1" ht="24.15" customHeight="1">
      <c r="A279" s="38"/>
      <c r="B279" s="39"/>
      <c r="C279" s="258" t="s">
        <v>420</v>
      </c>
      <c r="D279" s="258" t="s">
        <v>223</v>
      </c>
      <c r="E279" s="259" t="s">
        <v>512</v>
      </c>
      <c r="F279" s="260" t="s">
        <v>513</v>
      </c>
      <c r="G279" s="261" t="s">
        <v>514</v>
      </c>
      <c r="H279" s="262">
        <v>1</v>
      </c>
      <c r="I279" s="263"/>
      <c r="J279" s="264">
        <f>ROUND(I279*H279,2)</f>
        <v>0</v>
      </c>
      <c r="K279" s="260" t="s">
        <v>163</v>
      </c>
      <c r="L279" s="265"/>
      <c r="M279" s="266" t="s">
        <v>1</v>
      </c>
      <c r="N279" s="267" t="s">
        <v>43</v>
      </c>
      <c r="O279" s="91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358</v>
      </c>
      <c r="AT279" s="229" t="s">
        <v>223</v>
      </c>
      <c r="AU279" s="229" t="s">
        <v>85</v>
      </c>
      <c r="AY279" s="17" t="s">
        <v>156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165</v>
      </c>
      <c r="BK279" s="230">
        <f>ROUND(I279*H279,2)</f>
        <v>0</v>
      </c>
      <c r="BL279" s="17" t="s">
        <v>358</v>
      </c>
      <c r="BM279" s="229" t="s">
        <v>1003</v>
      </c>
    </row>
    <row r="280" s="2" customFormat="1">
      <c r="A280" s="38"/>
      <c r="B280" s="39"/>
      <c r="C280" s="40"/>
      <c r="D280" s="231" t="s">
        <v>167</v>
      </c>
      <c r="E280" s="40"/>
      <c r="F280" s="232" t="s">
        <v>513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167</v>
      </c>
      <c r="AU280" s="17" t="s">
        <v>85</v>
      </c>
    </row>
    <row r="281" s="2" customFormat="1">
      <c r="A281" s="38"/>
      <c r="B281" s="39"/>
      <c r="C281" s="40"/>
      <c r="D281" s="231" t="s">
        <v>168</v>
      </c>
      <c r="E281" s="40"/>
      <c r="F281" s="236" t="s">
        <v>516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168</v>
      </c>
      <c r="AU281" s="17" t="s">
        <v>85</v>
      </c>
    </row>
    <row r="282" s="13" customFormat="1">
      <c r="A282" s="13"/>
      <c r="B282" s="237"/>
      <c r="C282" s="238"/>
      <c r="D282" s="231" t="s">
        <v>170</v>
      </c>
      <c r="E282" s="239" t="s">
        <v>1</v>
      </c>
      <c r="F282" s="240" t="s">
        <v>517</v>
      </c>
      <c r="G282" s="238"/>
      <c r="H282" s="239" t="s">
        <v>1</v>
      </c>
      <c r="I282" s="241"/>
      <c r="J282" s="238"/>
      <c r="K282" s="238"/>
      <c r="L282" s="242"/>
      <c r="M282" s="243"/>
      <c r="N282" s="244"/>
      <c r="O282" s="244"/>
      <c r="P282" s="244"/>
      <c r="Q282" s="244"/>
      <c r="R282" s="244"/>
      <c r="S282" s="244"/>
      <c r="T282" s="24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6" t="s">
        <v>170</v>
      </c>
      <c r="AU282" s="246" t="s">
        <v>85</v>
      </c>
      <c r="AV282" s="13" t="s">
        <v>85</v>
      </c>
      <c r="AW282" s="13" t="s">
        <v>33</v>
      </c>
      <c r="AX282" s="13" t="s">
        <v>77</v>
      </c>
      <c r="AY282" s="246" t="s">
        <v>156</v>
      </c>
    </row>
    <row r="283" s="13" customFormat="1">
      <c r="A283" s="13"/>
      <c r="B283" s="237"/>
      <c r="C283" s="238"/>
      <c r="D283" s="231" t="s">
        <v>170</v>
      </c>
      <c r="E283" s="239" t="s">
        <v>1</v>
      </c>
      <c r="F283" s="240" t="s">
        <v>510</v>
      </c>
      <c r="G283" s="238"/>
      <c r="H283" s="239" t="s">
        <v>1</v>
      </c>
      <c r="I283" s="241"/>
      <c r="J283" s="238"/>
      <c r="K283" s="238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170</v>
      </c>
      <c r="AU283" s="246" t="s">
        <v>85</v>
      </c>
      <c r="AV283" s="13" t="s">
        <v>85</v>
      </c>
      <c r="AW283" s="13" t="s">
        <v>33</v>
      </c>
      <c r="AX283" s="13" t="s">
        <v>77</v>
      </c>
      <c r="AY283" s="246" t="s">
        <v>156</v>
      </c>
    </row>
    <row r="284" s="13" customFormat="1">
      <c r="A284" s="13"/>
      <c r="B284" s="237"/>
      <c r="C284" s="238"/>
      <c r="D284" s="231" t="s">
        <v>170</v>
      </c>
      <c r="E284" s="239" t="s">
        <v>1</v>
      </c>
      <c r="F284" s="240" t="s">
        <v>511</v>
      </c>
      <c r="G284" s="238"/>
      <c r="H284" s="239" t="s">
        <v>1</v>
      </c>
      <c r="I284" s="241"/>
      <c r="J284" s="238"/>
      <c r="K284" s="238"/>
      <c r="L284" s="242"/>
      <c r="M284" s="243"/>
      <c r="N284" s="244"/>
      <c r="O284" s="244"/>
      <c r="P284" s="244"/>
      <c r="Q284" s="244"/>
      <c r="R284" s="244"/>
      <c r="S284" s="244"/>
      <c r="T284" s="24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6" t="s">
        <v>170</v>
      </c>
      <c r="AU284" s="246" t="s">
        <v>85</v>
      </c>
      <c r="AV284" s="13" t="s">
        <v>85</v>
      </c>
      <c r="AW284" s="13" t="s">
        <v>33</v>
      </c>
      <c r="AX284" s="13" t="s">
        <v>77</v>
      </c>
      <c r="AY284" s="246" t="s">
        <v>156</v>
      </c>
    </row>
    <row r="285" s="14" customFormat="1">
      <c r="A285" s="14"/>
      <c r="B285" s="247"/>
      <c r="C285" s="248"/>
      <c r="D285" s="231" t="s">
        <v>170</v>
      </c>
      <c r="E285" s="249" t="s">
        <v>1</v>
      </c>
      <c r="F285" s="250" t="s">
        <v>85</v>
      </c>
      <c r="G285" s="248"/>
      <c r="H285" s="251">
        <v>1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7" t="s">
        <v>170</v>
      </c>
      <c r="AU285" s="257" t="s">
        <v>85</v>
      </c>
      <c r="AV285" s="14" t="s">
        <v>165</v>
      </c>
      <c r="AW285" s="14" t="s">
        <v>33</v>
      </c>
      <c r="AX285" s="14" t="s">
        <v>85</v>
      </c>
      <c r="AY285" s="257" t="s">
        <v>156</v>
      </c>
    </row>
    <row r="286" s="2" customFormat="1" ht="16.5" customHeight="1">
      <c r="A286" s="38"/>
      <c r="B286" s="39"/>
      <c r="C286" s="218" t="s">
        <v>425</v>
      </c>
      <c r="D286" s="218" t="s">
        <v>159</v>
      </c>
      <c r="E286" s="219" t="s">
        <v>399</v>
      </c>
      <c r="F286" s="220" t="s">
        <v>400</v>
      </c>
      <c r="G286" s="221" t="s">
        <v>356</v>
      </c>
      <c r="H286" s="222">
        <v>4</v>
      </c>
      <c r="I286" s="223"/>
      <c r="J286" s="224">
        <f>ROUND(I286*H286,2)</f>
        <v>0</v>
      </c>
      <c r="K286" s="220" t="s">
        <v>177</v>
      </c>
      <c r="L286" s="44"/>
      <c r="M286" s="225" t="s">
        <v>1</v>
      </c>
      <c r="N286" s="226" t="s">
        <v>43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358</v>
      </c>
      <c r="AT286" s="229" t="s">
        <v>159</v>
      </c>
      <c r="AU286" s="229" t="s">
        <v>85</v>
      </c>
      <c r="AY286" s="17" t="s">
        <v>156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165</v>
      </c>
      <c r="BK286" s="230">
        <f>ROUND(I286*H286,2)</f>
        <v>0</v>
      </c>
      <c r="BL286" s="17" t="s">
        <v>358</v>
      </c>
      <c r="BM286" s="229" t="s">
        <v>1004</v>
      </c>
    </row>
    <row r="287" s="2" customFormat="1">
      <c r="A287" s="38"/>
      <c r="B287" s="39"/>
      <c r="C287" s="40"/>
      <c r="D287" s="231" t="s">
        <v>167</v>
      </c>
      <c r="E287" s="40"/>
      <c r="F287" s="232" t="s">
        <v>402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167</v>
      </c>
      <c r="AU287" s="17" t="s">
        <v>85</v>
      </c>
    </row>
    <row r="288" s="13" customFormat="1">
      <c r="A288" s="13"/>
      <c r="B288" s="237"/>
      <c r="C288" s="238"/>
      <c r="D288" s="231" t="s">
        <v>170</v>
      </c>
      <c r="E288" s="239" t="s">
        <v>1</v>
      </c>
      <c r="F288" s="240" t="s">
        <v>403</v>
      </c>
      <c r="G288" s="238"/>
      <c r="H288" s="239" t="s">
        <v>1</v>
      </c>
      <c r="I288" s="241"/>
      <c r="J288" s="238"/>
      <c r="K288" s="238"/>
      <c r="L288" s="242"/>
      <c r="M288" s="243"/>
      <c r="N288" s="244"/>
      <c r="O288" s="244"/>
      <c r="P288" s="244"/>
      <c r="Q288" s="244"/>
      <c r="R288" s="244"/>
      <c r="S288" s="244"/>
      <c r="T288" s="24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6" t="s">
        <v>170</v>
      </c>
      <c r="AU288" s="246" t="s">
        <v>85</v>
      </c>
      <c r="AV288" s="13" t="s">
        <v>85</v>
      </c>
      <c r="AW288" s="13" t="s">
        <v>33</v>
      </c>
      <c r="AX288" s="13" t="s">
        <v>77</v>
      </c>
      <c r="AY288" s="246" t="s">
        <v>156</v>
      </c>
    </row>
    <row r="289" s="13" customFormat="1">
      <c r="A289" s="13"/>
      <c r="B289" s="237"/>
      <c r="C289" s="238"/>
      <c r="D289" s="231" t="s">
        <v>170</v>
      </c>
      <c r="E289" s="239" t="s">
        <v>1</v>
      </c>
      <c r="F289" s="240" t="s">
        <v>404</v>
      </c>
      <c r="G289" s="238"/>
      <c r="H289" s="239" t="s">
        <v>1</v>
      </c>
      <c r="I289" s="241"/>
      <c r="J289" s="238"/>
      <c r="K289" s="238"/>
      <c r="L289" s="242"/>
      <c r="M289" s="243"/>
      <c r="N289" s="244"/>
      <c r="O289" s="244"/>
      <c r="P289" s="244"/>
      <c r="Q289" s="244"/>
      <c r="R289" s="244"/>
      <c r="S289" s="244"/>
      <c r="T289" s="24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6" t="s">
        <v>170</v>
      </c>
      <c r="AU289" s="246" t="s">
        <v>85</v>
      </c>
      <c r="AV289" s="13" t="s">
        <v>85</v>
      </c>
      <c r="AW289" s="13" t="s">
        <v>33</v>
      </c>
      <c r="AX289" s="13" t="s">
        <v>77</v>
      </c>
      <c r="AY289" s="246" t="s">
        <v>156</v>
      </c>
    </row>
    <row r="290" s="14" customFormat="1">
      <c r="A290" s="14"/>
      <c r="B290" s="247"/>
      <c r="C290" s="248"/>
      <c r="D290" s="231" t="s">
        <v>170</v>
      </c>
      <c r="E290" s="249" t="s">
        <v>1</v>
      </c>
      <c r="F290" s="250" t="s">
        <v>164</v>
      </c>
      <c r="G290" s="248"/>
      <c r="H290" s="251">
        <v>4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7" t="s">
        <v>170</v>
      </c>
      <c r="AU290" s="257" t="s">
        <v>85</v>
      </c>
      <c r="AV290" s="14" t="s">
        <v>165</v>
      </c>
      <c r="AW290" s="14" t="s">
        <v>33</v>
      </c>
      <c r="AX290" s="14" t="s">
        <v>85</v>
      </c>
      <c r="AY290" s="257" t="s">
        <v>156</v>
      </c>
    </row>
    <row r="291" s="2" customFormat="1" ht="16.5" customHeight="1">
      <c r="A291" s="38"/>
      <c r="B291" s="39"/>
      <c r="C291" s="258" t="s">
        <v>519</v>
      </c>
      <c r="D291" s="258" t="s">
        <v>223</v>
      </c>
      <c r="E291" s="259" t="s">
        <v>406</v>
      </c>
      <c r="F291" s="260" t="s">
        <v>407</v>
      </c>
      <c r="G291" s="261" t="s">
        <v>219</v>
      </c>
      <c r="H291" s="262">
        <v>1</v>
      </c>
      <c r="I291" s="263"/>
      <c r="J291" s="264">
        <f>ROUND(I291*H291,2)</f>
        <v>0</v>
      </c>
      <c r="K291" s="260" t="s">
        <v>317</v>
      </c>
      <c r="L291" s="265"/>
      <c r="M291" s="266" t="s">
        <v>1</v>
      </c>
      <c r="N291" s="267" t="s">
        <v>43</v>
      </c>
      <c r="O291" s="91"/>
      <c r="P291" s="227">
        <f>O291*H291</f>
        <v>0</v>
      </c>
      <c r="Q291" s="227">
        <v>0.0014599999999999999</v>
      </c>
      <c r="R291" s="227">
        <f>Q291*H291</f>
        <v>0.0014599999999999999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358</v>
      </c>
      <c r="AT291" s="229" t="s">
        <v>223</v>
      </c>
      <c r="AU291" s="229" t="s">
        <v>85</v>
      </c>
      <c r="AY291" s="17" t="s">
        <v>156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165</v>
      </c>
      <c r="BK291" s="230">
        <f>ROUND(I291*H291,2)</f>
        <v>0</v>
      </c>
      <c r="BL291" s="17" t="s">
        <v>358</v>
      </c>
      <c r="BM291" s="229" t="s">
        <v>1005</v>
      </c>
    </row>
    <row r="292" s="2" customFormat="1">
      <c r="A292" s="38"/>
      <c r="B292" s="39"/>
      <c r="C292" s="40"/>
      <c r="D292" s="231" t="s">
        <v>167</v>
      </c>
      <c r="E292" s="40"/>
      <c r="F292" s="232" t="s">
        <v>407</v>
      </c>
      <c r="G292" s="40"/>
      <c r="H292" s="40"/>
      <c r="I292" s="233"/>
      <c r="J292" s="40"/>
      <c r="K292" s="40"/>
      <c r="L292" s="44"/>
      <c r="M292" s="234"/>
      <c r="N292" s="235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167</v>
      </c>
      <c r="AU292" s="17" t="s">
        <v>85</v>
      </c>
    </row>
    <row r="293" s="2" customFormat="1">
      <c r="A293" s="38"/>
      <c r="B293" s="39"/>
      <c r="C293" s="40"/>
      <c r="D293" s="231" t="s">
        <v>168</v>
      </c>
      <c r="E293" s="40"/>
      <c r="F293" s="236" t="s">
        <v>667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168</v>
      </c>
      <c r="AU293" s="17" t="s">
        <v>85</v>
      </c>
    </row>
    <row r="294" s="2" customFormat="1" ht="16.5" customHeight="1">
      <c r="A294" s="38"/>
      <c r="B294" s="39"/>
      <c r="C294" s="258" t="s">
        <v>522</v>
      </c>
      <c r="D294" s="258" t="s">
        <v>223</v>
      </c>
      <c r="E294" s="259" t="s">
        <v>411</v>
      </c>
      <c r="F294" s="260" t="s">
        <v>412</v>
      </c>
      <c r="G294" s="261" t="s">
        <v>219</v>
      </c>
      <c r="H294" s="262">
        <v>1</v>
      </c>
      <c r="I294" s="263"/>
      <c r="J294" s="264">
        <f>ROUND(I294*H294,2)</f>
        <v>0</v>
      </c>
      <c r="K294" s="260" t="s">
        <v>317</v>
      </c>
      <c r="L294" s="265"/>
      <c r="M294" s="266" t="s">
        <v>1</v>
      </c>
      <c r="N294" s="267" t="s">
        <v>43</v>
      </c>
      <c r="O294" s="91"/>
      <c r="P294" s="227">
        <f>O294*H294</f>
        <v>0</v>
      </c>
      <c r="Q294" s="227">
        <v>0.0016100000000000001</v>
      </c>
      <c r="R294" s="227">
        <f>Q294*H294</f>
        <v>0.0016100000000000001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358</v>
      </c>
      <c r="AT294" s="229" t="s">
        <v>223</v>
      </c>
      <c r="AU294" s="229" t="s">
        <v>85</v>
      </c>
      <c r="AY294" s="17" t="s">
        <v>156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165</v>
      </c>
      <c r="BK294" s="230">
        <f>ROUND(I294*H294,2)</f>
        <v>0</v>
      </c>
      <c r="BL294" s="17" t="s">
        <v>358</v>
      </c>
      <c r="BM294" s="229" t="s">
        <v>1006</v>
      </c>
    </row>
    <row r="295" s="2" customFormat="1">
      <c r="A295" s="38"/>
      <c r="B295" s="39"/>
      <c r="C295" s="40"/>
      <c r="D295" s="231" t="s">
        <v>167</v>
      </c>
      <c r="E295" s="40"/>
      <c r="F295" s="232" t="s">
        <v>412</v>
      </c>
      <c r="G295" s="40"/>
      <c r="H295" s="40"/>
      <c r="I295" s="233"/>
      <c r="J295" s="40"/>
      <c r="K295" s="40"/>
      <c r="L295" s="44"/>
      <c r="M295" s="234"/>
      <c r="N295" s="235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167</v>
      </c>
      <c r="AU295" s="17" t="s">
        <v>85</v>
      </c>
    </row>
    <row r="296" s="2" customFormat="1">
      <c r="A296" s="38"/>
      <c r="B296" s="39"/>
      <c r="C296" s="40"/>
      <c r="D296" s="231" t="s">
        <v>168</v>
      </c>
      <c r="E296" s="40"/>
      <c r="F296" s="236" t="s">
        <v>607</v>
      </c>
      <c r="G296" s="40"/>
      <c r="H296" s="40"/>
      <c r="I296" s="233"/>
      <c r="J296" s="40"/>
      <c r="K296" s="40"/>
      <c r="L296" s="44"/>
      <c r="M296" s="234"/>
      <c r="N296" s="235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168</v>
      </c>
      <c r="AU296" s="17" t="s">
        <v>85</v>
      </c>
    </row>
    <row r="297" s="2" customFormat="1" ht="16.5" customHeight="1">
      <c r="A297" s="38"/>
      <c r="B297" s="39"/>
      <c r="C297" s="258" t="s">
        <v>525</v>
      </c>
      <c r="D297" s="258" t="s">
        <v>223</v>
      </c>
      <c r="E297" s="259" t="s">
        <v>416</v>
      </c>
      <c r="F297" s="260" t="s">
        <v>417</v>
      </c>
      <c r="G297" s="261" t="s">
        <v>219</v>
      </c>
      <c r="H297" s="262">
        <v>1</v>
      </c>
      <c r="I297" s="263"/>
      <c r="J297" s="264">
        <f>ROUND(I297*H297,2)</f>
        <v>0</v>
      </c>
      <c r="K297" s="260" t="s">
        <v>317</v>
      </c>
      <c r="L297" s="265"/>
      <c r="M297" s="266" t="s">
        <v>1</v>
      </c>
      <c r="N297" s="267" t="s">
        <v>43</v>
      </c>
      <c r="O297" s="91"/>
      <c r="P297" s="227">
        <f>O297*H297</f>
        <v>0</v>
      </c>
      <c r="Q297" s="227">
        <v>0.0048799999999999998</v>
      </c>
      <c r="R297" s="227">
        <f>Q297*H297</f>
        <v>0.0048799999999999998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358</v>
      </c>
      <c r="AT297" s="229" t="s">
        <v>223</v>
      </c>
      <c r="AU297" s="229" t="s">
        <v>85</v>
      </c>
      <c r="AY297" s="17" t="s">
        <v>156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165</v>
      </c>
      <c r="BK297" s="230">
        <f>ROUND(I297*H297,2)</f>
        <v>0</v>
      </c>
      <c r="BL297" s="17" t="s">
        <v>358</v>
      </c>
      <c r="BM297" s="229" t="s">
        <v>1007</v>
      </c>
    </row>
    <row r="298" s="2" customFormat="1">
      <c r="A298" s="38"/>
      <c r="B298" s="39"/>
      <c r="C298" s="40"/>
      <c r="D298" s="231" t="s">
        <v>167</v>
      </c>
      <c r="E298" s="40"/>
      <c r="F298" s="232" t="s">
        <v>417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167</v>
      </c>
      <c r="AU298" s="17" t="s">
        <v>85</v>
      </c>
    </row>
    <row r="299" s="2" customFormat="1">
      <c r="A299" s="38"/>
      <c r="B299" s="39"/>
      <c r="C299" s="40"/>
      <c r="D299" s="231" t="s">
        <v>168</v>
      </c>
      <c r="E299" s="40"/>
      <c r="F299" s="236" t="s">
        <v>527</v>
      </c>
      <c r="G299" s="40"/>
      <c r="H299" s="40"/>
      <c r="I299" s="233"/>
      <c r="J299" s="40"/>
      <c r="K299" s="40"/>
      <c r="L299" s="44"/>
      <c r="M299" s="234"/>
      <c r="N299" s="23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168</v>
      </c>
      <c r="AU299" s="17" t="s">
        <v>85</v>
      </c>
    </row>
    <row r="300" s="2" customFormat="1" ht="16.5" customHeight="1">
      <c r="A300" s="38"/>
      <c r="B300" s="39"/>
      <c r="C300" s="258" t="s">
        <v>528</v>
      </c>
      <c r="D300" s="258" t="s">
        <v>223</v>
      </c>
      <c r="E300" s="259" t="s">
        <v>421</v>
      </c>
      <c r="F300" s="260" t="s">
        <v>422</v>
      </c>
      <c r="G300" s="261" t="s">
        <v>219</v>
      </c>
      <c r="H300" s="262">
        <v>1</v>
      </c>
      <c r="I300" s="263"/>
      <c r="J300" s="264">
        <f>ROUND(I300*H300,2)</f>
        <v>0</v>
      </c>
      <c r="K300" s="260" t="s">
        <v>317</v>
      </c>
      <c r="L300" s="265"/>
      <c r="M300" s="266" t="s">
        <v>1</v>
      </c>
      <c r="N300" s="267" t="s">
        <v>43</v>
      </c>
      <c r="O300" s="91"/>
      <c r="P300" s="227">
        <f>O300*H300</f>
        <v>0</v>
      </c>
      <c r="Q300" s="227">
        <v>0.00131</v>
      </c>
      <c r="R300" s="227">
        <f>Q300*H300</f>
        <v>0.00131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358</v>
      </c>
      <c r="AT300" s="229" t="s">
        <v>223</v>
      </c>
      <c r="AU300" s="229" t="s">
        <v>85</v>
      </c>
      <c r="AY300" s="17" t="s">
        <v>156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165</v>
      </c>
      <c r="BK300" s="230">
        <f>ROUND(I300*H300,2)</f>
        <v>0</v>
      </c>
      <c r="BL300" s="17" t="s">
        <v>358</v>
      </c>
      <c r="BM300" s="229" t="s">
        <v>1008</v>
      </c>
    </row>
    <row r="301" s="2" customFormat="1">
      <c r="A301" s="38"/>
      <c r="B301" s="39"/>
      <c r="C301" s="40"/>
      <c r="D301" s="231" t="s">
        <v>167</v>
      </c>
      <c r="E301" s="40"/>
      <c r="F301" s="232" t="s">
        <v>422</v>
      </c>
      <c r="G301" s="40"/>
      <c r="H301" s="40"/>
      <c r="I301" s="233"/>
      <c r="J301" s="40"/>
      <c r="K301" s="40"/>
      <c r="L301" s="44"/>
      <c r="M301" s="234"/>
      <c r="N301" s="235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167</v>
      </c>
      <c r="AU301" s="17" t="s">
        <v>85</v>
      </c>
    </row>
    <row r="302" s="2" customFormat="1">
      <c r="A302" s="38"/>
      <c r="B302" s="39"/>
      <c r="C302" s="40"/>
      <c r="D302" s="231" t="s">
        <v>168</v>
      </c>
      <c r="E302" s="40"/>
      <c r="F302" s="236" t="s">
        <v>611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168</v>
      </c>
      <c r="AU302" s="17" t="s">
        <v>85</v>
      </c>
    </row>
    <row r="303" s="2" customFormat="1" ht="16.5" customHeight="1">
      <c r="A303" s="38"/>
      <c r="B303" s="39"/>
      <c r="C303" s="258" t="s">
        <v>531</v>
      </c>
      <c r="D303" s="258" t="s">
        <v>223</v>
      </c>
      <c r="E303" s="259" t="s">
        <v>421</v>
      </c>
      <c r="F303" s="260" t="s">
        <v>422</v>
      </c>
      <c r="G303" s="261" t="s">
        <v>219</v>
      </c>
      <c r="H303" s="262">
        <v>1</v>
      </c>
      <c r="I303" s="263"/>
      <c r="J303" s="264">
        <f>ROUND(I303*H303,2)</f>
        <v>0</v>
      </c>
      <c r="K303" s="260" t="s">
        <v>317</v>
      </c>
      <c r="L303" s="265"/>
      <c r="M303" s="266" t="s">
        <v>1</v>
      </c>
      <c r="N303" s="267" t="s">
        <v>43</v>
      </c>
      <c r="O303" s="91"/>
      <c r="P303" s="227">
        <f>O303*H303</f>
        <v>0</v>
      </c>
      <c r="Q303" s="227">
        <v>0.00131</v>
      </c>
      <c r="R303" s="227">
        <f>Q303*H303</f>
        <v>0.00131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358</v>
      </c>
      <c r="AT303" s="229" t="s">
        <v>223</v>
      </c>
      <c r="AU303" s="229" t="s">
        <v>85</v>
      </c>
      <c r="AY303" s="17" t="s">
        <v>156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165</v>
      </c>
      <c r="BK303" s="230">
        <f>ROUND(I303*H303,2)</f>
        <v>0</v>
      </c>
      <c r="BL303" s="17" t="s">
        <v>358</v>
      </c>
      <c r="BM303" s="229" t="s">
        <v>1009</v>
      </c>
    </row>
    <row r="304" s="2" customFormat="1">
      <c r="A304" s="38"/>
      <c r="B304" s="39"/>
      <c r="C304" s="40"/>
      <c r="D304" s="231" t="s">
        <v>167</v>
      </c>
      <c r="E304" s="40"/>
      <c r="F304" s="232" t="s">
        <v>422</v>
      </c>
      <c r="G304" s="40"/>
      <c r="H304" s="40"/>
      <c r="I304" s="233"/>
      <c r="J304" s="40"/>
      <c r="K304" s="40"/>
      <c r="L304" s="44"/>
      <c r="M304" s="234"/>
      <c r="N304" s="235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167</v>
      </c>
      <c r="AU304" s="17" t="s">
        <v>85</v>
      </c>
    </row>
    <row r="305" s="2" customFormat="1">
      <c r="A305" s="38"/>
      <c r="B305" s="39"/>
      <c r="C305" s="40"/>
      <c r="D305" s="231" t="s">
        <v>168</v>
      </c>
      <c r="E305" s="40"/>
      <c r="F305" s="236" t="s">
        <v>429</v>
      </c>
      <c r="G305" s="40"/>
      <c r="H305" s="40"/>
      <c r="I305" s="233"/>
      <c r="J305" s="40"/>
      <c r="K305" s="40"/>
      <c r="L305" s="44"/>
      <c r="M305" s="280"/>
      <c r="N305" s="281"/>
      <c r="O305" s="282"/>
      <c r="P305" s="282"/>
      <c r="Q305" s="282"/>
      <c r="R305" s="282"/>
      <c r="S305" s="282"/>
      <c r="T305" s="283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168</v>
      </c>
      <c r="AU305" s="17" t="s">
        <v>85</v>
      </c>
    </row>
    <row r="306" s="2" customFormat="1" ht="6.96" customHeight="1">
      <c r="A306" s="38"/>
      <c r="B306" s="66"/>
      <c r="C306" s="67"/>
      <c r="D306" s="67"/>
      <c r="E306" s="67"/>
      <c r="F306" s="67"/>
      <c r="G306" s="67"/>
      <c r="H306" s="67"/>
      <c r="I306" s="67"/>
      <c r="J306" s="67"/>
      <c r="K306" s="67"/>
      <c r="L306" s="44"/>
      <c r="M306" s="38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</row>
  </sheetData>
  <sheetProtection sheet="1" autoFilter="0" formatColumns="0" formatRows="0" objects="1" scenarios="1" spinCount="100000" saltValue="pY95OvI7LDTySJKcyWKolHRt1gXg+kQVOx1Yhx+iCjIRY18FNJndapjdLG8ELjmYb66l1bvI48m7B82mEM0uzQ==" hashValue="bW7hBqbzk8FB0CH4iH1/rUGX5L/6VBGtOr9u3uz0dNi+Qv78Xn55HyG5I4il6i3r8cg+jGbbR1JClEfYueErSw==" algorithmName="SHA-512" password="CC35"/>
  <autoFilter ref="C126:K30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kotlů na TP - byty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1010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ROUND((SUM(BE120:BE207)),  2)</f>
        <v>0</v>
      </c>
      <c r="G33" s="38"/>
      <c r="H33" s="38"/>
      <c r="I33" s="155">
        <v>0.20999999999999999</v>
      </c>
      <c r="J33" s="154">
        <f>ROUND(((SUM(BE120:BE207))*I33),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ROUND((SUM(BF120:BF207)),  2)</f>
        <v>0</v>
      </c>
      <c r="G34" s="38"/>
      <c r="H34" s="38"/>
      <c r="I34" s="155">
        <v>0.14999999999999999</v>
      </c>
      <c r="J34" s="154">
        <f>ROUND(((SUM(BF120:BF207))*I34),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ROUND((SUM(BG120:BG207)),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ROUND((SUM(BH120:BH207)),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ROUND((SUM(BI120:BI207)),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kotlů na TP - byty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127</v>
      </c>
      <c r="D94" s="176"/>
      <c r="E94" s="176"/>
      <c r="F94" s="176"/>
      <c r="G94" s="176"/>
      <c r="H94" s="176"/>
      <c r="I94" s="176"/>
      <c r="J94" s="177" t="s">
        <v>128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129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9" customFormat="1" ht="24.96" customHeight="1">
      <c r="A97" s="9"/>
      <c r="B97" s="179"/>
      <c r="C97" s="180"/>
      <c r="D97" s="181" t="s">
        <v>1011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1012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1013</v>
      </c>
      <c r="E99" s="188"/>
      <c r="F99" s="188"/>
      <c r="G99" s="188"/>
      <c r="H99" s="188"/>
      <c r="I99" s="188"/>
      <c r="J99" s="189">
        <f>J139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1014</v>
      </c>
      <c r="E100" s="188"/>
      <c r="F100" s="188"/>
      <c r="G100" s="188"/>
      <c r="H100" s="188"/>
      <c r="I100" s="188"/>
      <c r="J100" s="189">
        <f>J156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141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výměna kotlů na TP - byty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124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00 - VRN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1. 2. 2022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Správa železnic, státní organizace</v>
      </c>
      <c r="G116" s="40"/>
      <c r="H116" s="40"/>
      <c r="I116" s="32" t="s">
        <v>32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34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142</v>
      </c>
      <c r="D119" s="194" t="s">
        <v>62</v>
      </c>
      <c r="E119" s="194" t="s">
        <v>58</v>
      </c>
      <c r="F119" s="194" t="s">
        <v>59</v>
      </c>
      <c r="G119" s="194" t="s">
        <v>143</v>
      </c>
      <c r="H119" s="194" t="s">
        <v>144</v>
      </c>
      <c r="I119" s="194" t="s">
        <v>145</v>
      </c>
      <c r="J119" s="194" t="s">
        <v>128</v>
      </c>
      <c r="K119" s="195" t="s">
        <v>146</v>
      </c>
      <c r="L119" s="196"/>
      <c r="M119" s="100" t="s">
        <v>1</v>
      </c>
      <c r="N119" s="101" t="s">
        <v>41</v>
      </c>
      <c r="O119" s="101" t="s">
        <v>147</v>
      </c>
      <c r="P119" s="101" t="s">
        <v>148</v>
      </c>
      <c r="Q119" s="101" t="s">
        <v>149</v>
      </c>
      <c r="R119" s="101" t="s">
        <v>150</v>
      </c>
      <c r="S119" s="101" t="s">
        <v>151</v>
      </c>
      <c r="T119" s="102" t="s">
        <v>152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153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130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76</v>
      </c>
      <c r="E121" s="205" t="s">
        <v>121</v>
      </c>
      <c r="F121" s="205" t="s">
        <v>1015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P122+P139+P156</f>
        <v>0</v>
      </c>
      <c r="Q121" s="210"/>
      <c r="R121" s="211">
        <f>R122+R139+R156</f>
        <v>0</v>
      </c>
      <c r="S121" s="210"/>
      <c r="T121" s="212">
        <f>T122+T139+T156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193</v>
      </c>
      <c r="AT121" s="214" t="s">
        <v>76</v>
      </c>
      <c r="AU121" s="214" t="s">
        <v>77</v>
      </c>
      <c r="AY121" s="213" t="s">
        <v>156</v>
      </c>
      <c r="BK121" s="215">
        <f>BK122+BK139+BK156</f>
        <v>0</v>
      </c>
    </row>
    <row r="122" s="12" customFormat="1" ht="22.8" customHeight="1">
      <c r="A122" s="12"/>
      <c r="B122" s="202"/>
      <c r="C122" s="203"/>
      <c r="D122" s="204" t="s">
        <v>76</v>
      </c>
      <c r="E122" s="216" t="s">
        <v>1016</v>
      </c>
      <c r="F122" s="216" t="s">
        <v>1017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SUM(P123:P138)</f>
        <v>0</v>
      </c>
      <c r="Q122" s="210"/>
      <c r="R122" s="211">
        <f>SUM(R123:R138)</f>
        <v>0</v>
      </c>
      <c r="S122" s="210"/>
      <c r="T122" s="212">
        <f>SUM(T123:T138)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193</v>
      </c>
      <c r="AT122" s="214" t="s">
        <v>76</v>
      </c>
      <c r="AU122" s="214" t="s">
        <v>85</v>
      </c>
      <c r="AY122" s="213" t="s">
        <v>156</v>
      </c>
      <c r="BK122" s="215">
        <f>SUM(BK123:BK138)</f>
        <v>0</v>
      </c>
    </row>
    <row r="123" s="2" customFormat="1" ht="16.5" customHeight="1">
      <c r="A123" s="38"/>
      <c r="B123" s="39"/>
      <c r="C123" s="218" t="s">
        <v>85</v>
      </c>
      <c r="D123" s="218" t="s">
        <v>159</v>
      </c>
      <c r="E123" s="219" t="s">
        <v>1018</v>
      </c>
      <c r="F123" s="220" t="s">
        <v>1019</v>
      </c>
      <c r="G123" s="221" t="s">
        <v>162</v>
      </c>
      <c r="H123" s="222">
        <v>9</v>
      </c>
      <c r="I123" s="223"/>
      <c r="J123" s="224">
        <f>ROUND(I123*H123,2)</f>
        <v>0</v>
      </c>
      <c r="K123" s="220" t="s">
        <v>177</v>
      </c>
      <c r="L123" s="44"/>
      <c r="M123" s="225" t="s">
        <v>1</v>
      </c>
      <c r="N123" s="226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1020</v>
      </c>
      <c r="AT123" s="229" t="s">
        <v>159</v>
      </c>
      <c r="AU123" s="229" t="s">
        <v>165</v>
      </c>
      <c r="AY123" s="17" t="s">
        <v>156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165</v>
      </c>
      <c r="BK123" s="230">
        <f>ROUND(I123*H123,2)</f>
        <v>0</v>
      </c>
      <c r="BL123" s="17" t="s">
        <v>1020</v>
      </c>
      <c r="BM123" s="229" t="s">
        <v>1021</v>
      </c>
    </row>
    <row r="124" s="2" customFormat="1">
      <c r="A124" s="38"/>
      <c r="B124" s="39"/>
      <c r="C124" s="40"/>
      <c r="D124" s="231" t="s">
        <v>167</v>
      </c>
      <c r="E124" s="40"/>
      <c r="F124" s="232" t="s">
        <v>1019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167</v>
      </c>
      <c r="AU124" s="17" t="s">
        <v>165</v>
      </c>
    </row>
    <row r="125" s="13" customFormat="1">
      <c r="A125" s="13"/>
      <c r="B125" s="237"/>
      <c r="C125" s="238"/>
      <c r="D125" s="231" t="s">
        <v>170</v>
      </c>
      <c r="E125" s="239" t="s">
        <v>1</v>
      </c>
      <c r="F125" s="240" t="s">
        <v>1022</v>
      </c>
      <c r="G125" s="238"/>
      <c r="H125" s="239" t="s">
        <v>1</v>
      </c>
      <c r="I125" s="241"/>
      <c r="J125" s="238"/>
      <c r="K125" s="238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170</v>
      </c>
      <c r="AU125" s="246" t="s">
        <v>165</v>
      </c>
      <c r="AV125" s="13" t="s">
        <v>85</v>
      </c>
      <c r="AW125" s="13" t="s">
        <v>33</v>
      </c>
      <c r="AX125" s="13" t="s">
        <v>77</v>
      </c>
      <c r="AY125" s="246" t="s">
        <v>156</v>
      </c>
    </row>
    <row r="126" s="14" customFormat="1">
      <c r="A126" s="14"/>
      <c r="B126" s="247"/>
      <c r="C126" s="248"/>
      <c r="D126" s="231" t="s">
        <v>170</v>
      </c>
      <c r="E126" s="249" t="s">
        <v>1</v>
      </c>
      <c r="F126" s="250" t="s">
        <v>1023</v>
      </c>
      <c r="G126" s="248"/>
      <c r="H126" s="251">
        <v>1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7" t="s">
        <v>170</v>
      </c>
      <c r="AU126" s="257" t="s">
        <v>165</v>
      </c>
      <c r="AV126" s="14" t="s">
        <v>165</v>
      </c>
      <c r="AW126" s="14" t="s">
        <v>33</v>
      </c>
      <c r="AX126" s="14" t="s">
        <v>77</v>
      </c>
      <c r="AY126" s="257" t="s">
        <v>156</v>
      </c>
    </row>
    <row r="127" s="14" customFormat="1">
      <c r="A127" s="14"/>
      <c r="B127" s="247"/>
      <c r="C127" s="248"/>
      <c r="D127" s="231" t="s">
        <v>170</v>
      </c>
      <c r="E127" s="249" t="s">
        <v>1</v>
      </c>
      <c r="F127" s="250" t="s">
        <v>1024</v>
      </c>
      <c r="G127" s="248"/>
      <c r="H127" s="251">
        <v>0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7" t="s">
        <v>170</v>
      </c>
      <c r="AU127" s="257" t="s">
        <v>165</v>
      </c>
      <c r="AV127" s="14" t="s">
        <v>165</v>
      </c>
      <c r="AW127" s="14" t="s">
        <v>33</v>
      </c>
      <c r="AX127" s="14" t="s">
        <v>77</v>
      </c>
      <c r="AY127" s="257" t="s">
        <v>156</v>
      </c>
    </row>
    <row r="128" s="14" customFormat="1">
      <c r="A128" s="14"/>
      <c r="B128" s="247"/>
      <c r="C128" s="248"/>
      <c r="D128" s="231" t="s">
        <v>170</v>
      </c>
      <c r="E128" s="249" t="s">
        <v>1</v>
      </c>
      <c r="F128" s="250" t="s">
        <v>1025</v>
      </c>
      <c r="G128" s="248"/>
      <c r="H128" s="251">
        <v>1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170</v>
      </c>
      <c r="AU128" s="257" t="s">
        <v>165</v>
      </c>
      <c r="AV128" s="14" t="s">
        <v>165</v>
      </c>
      <c r="AW128" s="14" t="s">
        <v>33</v>
      </c>
      <c r="AX128" s="14" t="s">
        <v>77</v>
      </c>
      <c r="AY128" s="257" t="s">
        <v>156</v>
      </c>
    </row>
    <row r="129" s="14" customFormat="1">
      <c r="A129" s="14"/>
      <c r="B129" s="247"/>
      <c r="C129" s="248"/>
      <c r="D129" s="231" t="s">
        <v>170</v>
      </c>
      <c r="E129" s="249" t="s">
        <v>1</v>
      </c>
      <c r="F129" s="250" t="s">
        <v>1026</v>
      </c>
      <c r="G129" s="248"/>
      <c r="H129" s="251">
        <v>1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7" t="s">
        <v>170</v>
      </c>
      <c r="AU129" s="257" t="s">
        <v>165</v>
      </c>
      <c r="AV129" s="14" t="s">
        <v>165</v>
      </c>
      <c r="AW129" s="14" t="s">
        <v>33</v>
      </c>
      <c r="AX129" s="14" t="s">
        <v>77</v>
      </c>
      <c r="AY129" s="257" t="s">
        <v>156</v>
      </c>
    </row>
    <row r="130" s="14" customFormat="1">
      <c r="A130" s="14"/>
      <c r="B130" s="247"/>
      <c r="C130" s="248"/>
      <c r="D130" s="231" t="s">
        <v>170</v>
      </c>
      <c r="E130" s="249" t="s">
        <v>1</v>
      </c>
      <c r="F130" s="250" t="s">
        <v>1027</v>
      </c>
      <c r="G130" s="248"/>
      <c r="H130" s="251">
        <v>1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7" t="s">
        <v>170</v>
      </c>
      <c r="AU130" s="257" t="s">
        <v>165</v>
      </c>
      <c r="AV130" s="14" t="s">
        <v>165</v>
      </c>
      <c r="AW130" s="14" t="s">
        <v>33</v>
      </c>
      <c r="AX130" s="14" t="s">
        <v>77</v>
      </c>
      <c r="AY130" s="257" t="s">
        <v>156</v>
      </c>
    </row>
    <row r="131" s="14" customFormat="1">
      <c r="A131" s="14"/>
      <c r="B131" s="247"/>
      <c r="C131" s="248"/>
      <c r="D131" s="231" t="s">
        <v>170</v>
      </c>
      <c r="E131" s="249" t="s">
        <v>1</v>
      </c>
      <c r="F131" s="250" t="s">
        <v>1028</v>
      </c>
      <c r="G131" s="248"/>
      <c r="H131" s="251">
        <v>1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170</v>
      </c>
      <c r="AU131" s="257" t="s">
        <v>165</v>
      </c>
      <c r="AV131" s="14" t="s">
        <v>165</v>
      </c>
      <c r="AW131" s="14" t="s">
        <v>33</v>
      </c>
      <c r="AX131" s="14" t="s">
        <v>77</v>
      </c>
      <c r="AY131" s="257" t="s">
        <v>156</v>
      </c>
    </row>
    <row r="132" s="14" customFormat="1">
      <c r="A132" s="14"/>
      <c r="B132" s="247"/>
      <c r="C132" s="248"/>
      <c r="D132" s="231" t="s">
        <v>170</v>
      </c>
      <c r="E132" s="249" t="s">
        <v>1</v>
      </c>
      <c r="F132" s="250" t="s">
        <v>1029</v>
      </c>
      <c r="G132" s="248"/>
      <c r="H132" s="251">
        <v>1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170</v>
      </c>
      <c r="AU132" s="257" t="s">
        <v>165</v>
      </c>
      <c r="AV132" s="14" t="s">
        <v>165</v>
      </c>
      <c r="AW132" s="14" t="s">
        <v>33</v>
      </c>
      <c r="AX132" s="14" t="s">
        <v>77</v>
      </c>
      <c r="AY132" s="257" t="s">
        <v>156</v>
      </c>
    </row>
    <row r="133" s="14" customFormat="1">
      <c r="A133" s="14"/>
      <c r="B133" s="247"/>
      <c r="C133" s="248"/>
      <c r="D133" s="231" t="s">
        <v>170</v>
      </c>
      <c r="E133" s="249" t="s">
        <v>1</v>
      </c>
      <c r="F133" s="250" t="s">
        <v>1030</v>
      </c>
      <c r="G133" s="248"/>
      <c r="H133" s="251">
        <v>1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170</v>
      </c>
      <c r="AU133" s="257" t="s">
        <v>165</v>
      </c>
      <c r="AV133" s="14" t="s">
        <v>165</v>
      </c>
      <c r="AW133" s="14" t="s">
        <v>33</v>
      </c>
      <c r="AX133" s="14" t="s">
        <v>77</v>
      </c>
      <c r="AY133" s="257" t="s">
        <v>156</v>
      </c>
    </row>
    <row r="134" s="14" customFormat="1">
      <c r="A134" s="14"/>
      <c r="B134" s="247"/>
      <c r="C134" s="248"/>
      <c r="D134" s="231" t="s">
        <v>170</v>
      </c>
      <c r="E134" s="249" t="s">
        <v>1</v>
      </c>
      <c r="F134" s="250" t="s">
        <v>1031</v>
      </c>
      <c r="G134" s="248"/>
      <c r="H134" s="251">
        <v>1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170</v>
      </c>
      <c r="AU134" s="257" t="s">
        <v>165</v>
      </c>
      <c r="AV134" s="14" t="s">
        <v>165</v>
      </c>
      <c r="AW134" s="14" t="s">
        <v>33</v>
      </c>
      <c r="AX134" s="14" t="s">
        <v>77</v>
      </c>
      <c r="AY134" s="257" t="s">
        <v>156</v>
      </c>
    </row>
    <row r="135" s="14" customFormat="1">
      <c r="A135" s="14"/>
      <c r="B135" s="247"/>
      <c r="C135" s="248"/>
      <c r="D135" s="231" t="s">
        <v>170</v>
      </c>
      <c r="E135" s="249" t="s">
        <v>1</v>
      </c>
      <c r="F135" s="250" t="s">
        <v>1032</v>
      </c>
      <c r="G135" s="248"/>
      <c r="H135" s="251">
        <v>0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170</v>
      </c>
      <c r="AU135" s="257" t="s">
        <v>165</v>
      </c>
      <c r="AV135" s="14" t="s">
        <v>165</v>
      </c>
      <c r="AW135" s="14" t="s">
        <v>33</v>
      </c>
      <c r="AX135" s="14" t="s">
        <v>77</v>
      </c>
      <c r="AY135" s="257" t="s">
        <v>156</v>
      </c>
    </row>
    <row r="136" s="14" customFormat="1">
      <c r="A136" s="14"/>
      <c r="B136" s="247"/>
      <c r="C136" s="248"/>
      <c r="D136" s="231" t="s">
        <v>170</v>
      </c>
      <c r="E136" s="249" t="s">
        <v>1</v>
      </c>
      <c r="F136" s="250" t="s">
        <v>1033</v>
      </c>
      <c r="G136" s="248"/>
      <c r="H136" s="251">
        <v>1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170</v>
      </c>
      <c r="AU136" s="257" t="s">
        <v>165</v>
      </c>
      <c r="AV136" s="14" t="s">
        <v>165</v>
      </c>
      <c r="AW136" s="14" t="s">
        <v>33</v>
      </c>
      <c r="AX136" s="14" t="s">
        <v>77</v>
      </c>
      <c r="AY136" s="257" t="s">
        <v>156</v>
      </c>
    </row>
    <row r="137" s="14" customFormat="1">
      <c r="A137" s="14"/>
      <c r="B137" s="247"/>
      <c r="C137" s="248"/>
      <c r="D137" s="231" t="s">
        <v>170</v>
      </c>
      <c r="E137" s="249" t="s">
        <v>1</v>
      </c>
      <c r="F137" s="250" t="s">
        <v>1034</v>
      </c>
      <c r="G137" s="248"/>
      <c r="H137" s="251">
        <v>0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170</v>
      </c>
      <c r="AU137" s="257" t="s">
        <v>165</v>
      </c>
      <c r="AV137" s="14" t="s">
        <v>165</v>
      </c>
      <c r="AW137" s="14" t="s">
        <v>33</v>
      </c>
      <c r="AX137" s="14" t="s">
        <v>77</v>
      </c>
      <c r="AY137" s="257" t="s">
        <v>156</v>
      </c>
    </row>
    <row r="138" s="15" customFormat="1">
      <c r="A138" s="15"/>
      <c r="B138" s="269"/>
      <c r="C138" s="270"/>
      <c r="D138" s="231" t="s">
        <v>170</v>
      </c>
      <c r="E138" s="271" t="s">
        <v>1</v>
      </c>
      <c r="F138" s="272" t="s">
        <v>370</v>
      </c>
      <c r="G138" s="270"/>
      <c r="H138" s="273">
        <v>9</v>
      </c>
      <c r="I138" s="274"/>
      <c r="J138" s="270"/>
      <c r="K138" s="270"/>
      <c r="L138" s="275"/>
      <c r="M138" s="276"/>
      <c r="N138" s="277"/>
      <c r="O138" s="277"/>
      <c r="P138" s="277"/>
      <c r="Q138" s="277"/>
      <c r="R138" s="277"/>
      <c r="S138" s="277"/>
      <c r="T138" s="27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9" t="s">
        <v>170</v>
      </c>
      <c r="AU138" s="279" t="s">
        <v>165</v>
      </c>
      <c r="AV138" s="15" t="s">
        <v>164</v>
      </c>
      <c r="AW138" s="15" t="s">
        <v>33</v>
      </c>
      <c r="AX138" s="15" t="s">
        <v>85</v>
      </c>
      <c r="AY138" s="279" t="s">
        <v>156</v>
      </c>
    </row>
    <row r="139" s="12" customFormat="1" ht="22.8" customHeight="1">
      <c r="A139" s="12"/>
      <c r="B139" s="202"/>
      <c r="C139" s="203"/>
      <c r="D139" s="204" t="s">
        <v>76</v>
      </c>
      <c r="E139" s="216" t="s">
        <v>1035</v>
      </c>
      <c r="F139" s="216" t="s">
        <v>1036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SUM(P140:P155)</f>
        <v>0</v>
      </c>
      <c r="Q139" s="210"/>
      <c r="R139" s="211">
        <f>SUM(R140:R155)</f>
        <v>0</v>
      </c>
      <c r="S139" s="210"/>
      <c r="T139" s="212">
        <f>SUM(T140:T155)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193</v>
      </c>
      <c r="AT139" s="214" t="s">
        <v>76</v>
      </c>
      <c r="AU139" s="214" t="s">
        <v>85</v>
      </c>
      <c r="AY139" s="213" t="s">
        <v>156</v>
      </c>
      <c r="BK139" s="215">
        <f>SUM(BK140:BK155)</f>
        <v>0</v>
      </c>
    </row>
    <row r="140" s="2" customFormat="1" ht="16.5" customHeight="1">
      <c r="A140" s="38"/>
      <c r="B140" s="39"/>
      <c r="C140" s="218" t="s">
        <v>165</v>
      </c>
      <c r="D140" s="218" t="s">
        <v>159</v>
      </c>
      <c r="E140" s="219" t="s">
        <v>1037</v>
      </c>
      <c r="F140" s="220" t="s">
        <v>1038</v>
      </c>
      <c r="G140" s="221" t="s">
        <v>1039</v>
      </c>
      <c r="H140" s="222">
        <v>10</v>
      </c>
      <c r="I140" s="223"/>
      <c r="J140" s="224">
        <f>ROUND(I140*H140,2)</f>
        <v>0</v>
      </c>
      <c r="K140" s="220" t="s">
        <v>177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1020</v>
      </c>
      <c r="AT140" s="229" t="s">
        <v>159</v>
      </c>
      <c r="AU140" s="229" t="s">
        <v>165</v>
      </c>
      <c r="AY140" s="17" t="s">
        <v>156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165</v>
      </c>
      <c r="BK140" s="230">
        <f>ROUND(I140*H140,2)</f>
        <v>0</v>
      </c>
      <c r="BL140" s="17" t="s">
        <v>1020</v>
      </c>
      <c r="BM140" s="229" t="s">
        <v>1040</v>
      </c>
    </row>
    <row r="141" s="2" customFormat="1">
      <c r="A141" s="38"/>
      <c r="B141" s="39"/>
      <c r="C141" s="40"/>
      <c r="D141" s="231" t="s">
        <v>167</v>
      </c>
      <c r="E141" s="40"/>
      <c r="F141" s="232" t="s">
        <v>1038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167</v>
      </c>
      <c r="AU141" s="17" t="s">
        <v>165</v>
      </c>
    </row>
    <row r="142" s="13" customFormat="1">
      <c r="A142" s="13"/>
      <c r="B142" s="237"/>
      <c r="C142" s="238"/>
      <c r="D142" s="231" t="s">
        <v>170</v>
      </c>
      <c r="E142" s="239" t="s">
        <v>1</v>
      </c>
      <c r="F142" s="240" t="s">
        <v>1041</v>
      </c>
      <c r="G142" s="238"/>
      <c r="H142" s="239" t="s">
        <v>1</v>
      </c>
      <c r="I142" s="241"/>
      <c r="J142" s="238"/>
      <c r="K142" s="238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170</v>
      </c>
      <c r="AU142" s="246" t="s">
        <v>165</v>
      </c>
      <c r="AV142" s="13" t="s">
        <v>85</v>
      </c>
      <c r="AW142" s="13" t="s">
        <v>33</v>
      </c>
      <c r="AX142" s="13" t="s">
        <v>77</v>
      </c>
      <c r="AY142" s="246" t="s">
        <v>156</v>
      </c>
    </row>
    <row r="143" s="14" customFormat="1">
      <c r="A143" s="14"/>
      <c r="B143" s="247"/>
      <c r="C143" s="248"/>
      <c r="D143" s="231" t="s">
        <v>170</v>
      </c>
      <c r="E143" s="249" t="s">
        <v>1</v>
      </c>
      <c r="F143" s="250" t="s">
        <v>1023</v>
      </c>
      <c r="G143" s="248"/>
      <c r="H143" s="251">
        <v>1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170</v>
      </c>
      <c r="AU143" s="257" t="s">
        <v>165</v>
      </c>
      <c r="AV143" s="14" t="s">
        <v>165</v>
      </c>
      <c r="AW143" s="14" t="s">
        <v>33</v>
      </c>
      <c r="AX143" s="14" t="s">
        <v>77</v>
      </c>
      <c r="AY143" s="257" t="s">
        <v>156</v>
      </c>
    </row>
    <row r="144" s="14" customFormat="1">
      <c r="A144" s="14"/>
      <c r="B144" s="247"/>
      <c r="C144" s="248"/>
      <c r="D144" s="231" t="s">
        <v>170</v>
      </c>
      <c r="E144" s="249" t="s">
        <v>1</v>
      </c>
      <c r="F144" s="250" t="s">
        <v>1024</v>
      </c>
      <c r="G144" s="248"/>
      <c r="H144" s="251">
        <v>0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170</v>
      </c>
      <c r="AU144" s="257" t="s">
        <v>165</v>
      </c>
      <c r="AV144" s="14" t="s">
        <v>165</v>
      </c>
      <c r="AW144" s="14" t="s">
        <v>33</v>
      </c>
      <c r="AX144" s="14" t="s">
        <v>77</v>
      </c>
      <c r="AY144" s="257" t="s">
        <v>156</v>
      </c>
    </row>
    <row r="145" s="14" customFormat="1">
      <c r="A145" s="14"/>
      <c r="B145" s="247"/>
      <c r="C145" s="248"/>
      <c r="D145" s="231" t="s">
        <v>170</v>
      </c>
      <c r="E145" s="249" t="s">
        <v>1</v>
      </c>
      <c r="F145" s="250" t="s">
        <v>1025</v>
      </c>
      <c r="G145" s="248"/>
      <c r="H145" s="251">
        <v>1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170</v>
      </c>
      <c r="AU145" s="257" t="s">
        <v>165</v>
      </c>
      <c r="AV145" s="14" t="s">
        <v>165</v>
      </c>
      <c r="AW145" s="14" t="s">
        <v>33</v>
      </c>
      <c r="AX145" s="14" t="s">
        <v>77</v>
      </c>
      <c r="AY145" s="257" t="s">
        <v>156</v>
      </c>
    </row>
    <row r="146" s="14" customFormat="1">
      <c r="A146" s="14"/>
      <c r="B146" s="247"/>
      <c r="C146" s="248"/>
      <c r="D146" s="231" t="s">
        <v>170</v>
      </c>
      <c r="E146" s="249" t="s">
        <v>1</v>
      </c>
      <c r="F146" s="250" t="s">
        <v>1026</v>
      </c>
      <c r="G146" s="248"/>
      <c r="H146" s="251">
        <v>1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170</v>
      </c>
      <c r="AU146" s="257" t="s">
        <v>165</v>
      </c>
      <c r="AV146" s="14" t="s">
        <v>165</v>
      </c>
      <c r="AW146" s="14" t="s">
        <v>33</v>
      </c>
      <c r="AX146" s="14" t="s">
        <v>77</v>
      </c>
      <c r="AY146" s="257" t="s">
        <v>156</v>
      </c>
    </row>
    <row r="147" s="14" customFormat="1">
      <c r="A147" s="14"/>
      <c r="B147" s="247"/>
      <c r="C147" s="248"/>
      <c r="D147" s="231" t="s">
        <v>170</v>
      </c>
      <c r="E147" s="249" t="s">
        <v>1</v>
      </c>
      <c r="F147" s="250" t="s">
        <v>1027</v>
      </c>
      <c r="G147" s="248"/>
      <c r="H147" s="251">
        <v>1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170</v>
      </c>
      <c r="AU147" s="257" t="s">
        <v>165</v>
      </c>
      <c r="AV147" s="14" t="s">
        <v>165</v>
      </c>
      <c r="AW147" s="14" t="s">
        <v>33</v>
      </c>
      <c r="AX147" s="14" t="s">
        <v>77</v>
      </c>
      <c r="AY147" s="257" t="s">
        <v>156</v>
      </c>
    </row>
    <row r="148" s="14" customFormat="1">
      <c r="A148" s="14"/>
      <c r="B148" s="247"/>
      <c r="C148" s="248"/>
      <c r="D148" s="231" t="s">
        <v>170</v>
      </c>
      <c r="E148" s="249" t="s">
        <v>1</v>
      </c>
      <c r="F148" s="250" t="s">
        <v>1028</v>
      </c>
      <c r="G148" s="248"/>
      <c r="H148" s="251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170</v>
      </c>
      <c r="AU148" s="257" t="s">
        <v>165</v>
      </c>
      <c r="AV148" s="14" t="s">
        <v>165</v>
      </c>
      <c r="AW148" s="14" t="s">
        <v>33</v>
      </c>
      <c r="AX148" s="14" t="s">
        <v>77</v>
      </c>
      <c r="AY148" s="257" t="s">
        <v>156</v>
      </c>
    </row>
    <row r="149" s="14" customFormat="1">
      <c r="A149" s="14"/>
      <c r="B149" s="247"/>
      <c r="C149" s="248"/>
      <c r="D149" s="231" t="s">
        <v>170</v>
      </c>
      <c r="E149" s="249" t="s">
        <v>1</v>
      </c>
      <c r="F149" s="250" t="s">
        <v>1029</v>
      </c>
      <c r="G149" s="248"/>
      <c r="H149" s="251">
        <v>1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170</v>
      </c>
      <c r="AU149" s="257" t="s">
        <v>165</v>
      </c>
      <c r="AV149" s="14" t="s">
        <v>165</v>
      </c>
      <c r="AW149" s="14" t="s">
        <v>33</v>
      </c>
      <c r="AX149" s="14" t="s">
        <v>77</v>
      </c>
      <c r="AY149" s="257" t="s">
        <v>156</v>
      </c>
    </row>
    <row r="150" s="14" customFormat="1">
      <c r="A150" s="14"/>
      <c r="B150" s="247"/>
      <c r="C150" s="248"/>
      <c r="D150" s="231" t="s">
        <v>170</v>
      </c>
      <c r="E150" s="249" t="s">
        <v>1</v>
      </c>
      <c r="F150" s="250" t="s">
        <v>1030</v>
      </c>
      <c r="G150" s="248"/>
      <c r="H150" s="251">
        <v>1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170</v>
      </c>
      <c r="AU150" s="257" t="s">
        <v>165</v>
      </c>
      <c r="AV150" s="14" t="s">
        <v>165</v>
      </c>
      <c r="AW150" s="14" t="s">
        <v>33</v>
      </c>
      <c r="AX150" s="14" t="s">
        <v>77</v>
      </c>
      <c r="AY150" s="257" t="s">
        <v>156</v>
      </c>
    </row>
    <row r="151" s="14" customFormat="1">
      <c r="A151" s="14"/>
      <c r="B151" s="247"/>
      <c r="C151" s="248"/>
      <c r="D151" s="231" t="s">
        <v>170</v>
      </c>
      <c r="E151" s="249" t="s">
        <v>1</v>
      </c>
      <c r="F151" s="250" t="s">
        <v>1031</v>
      </c>
      <c r="G151" s="248"/>
      <c r="H151" s="251">
        <v>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170</v>
      </c>
      <c r="AU151" s="257" t="s">
        <v>165</v>
      </c>
      <c r="AV151" s="14" t="s">
        <v>165</v>
      </c>
      <c r="AW151" s="14" t="s">
        <v>33</v>
      </c>
      <c r="AX151" s="14" t="s">
        <v>77</v>
      </c>
      <c r="AY151" s="257" t="s">
        <v>156</v>
      </c>
    </row>
    <row r="152" s="14" customFormat="1">
      <c r="A152" s="14"/>
      <c r="B152" s="247"/>
      <c r="C152" s="248"/>
      <c r="D152" s="231" t="s">
        <v>170</v>
      </c>
      <c r="E152" s="249" t="s">
        <v>1</v>
      </c>
      <c r="F152" s="250" t="s">
        <v>1032</v>
      </c>
      <c r="G152" s="248"/>
      <c r="H152" s="251">
        <v>0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170</v>
      </c>
      <c r="AU152" s="257" t="s">
        <v>165</v>
      </c>
      <c r="AV152" s="14" t="s">
        <v>165</v>
      </c>
      <c r="AW152" s="14" t="s">
        <v>33</v>
      </c>
      <c r="AX152" s="14" t="s">
        <v>77</v>
      </c>
      <c r="AY152" s="257" t="s">
        <v>156</v>
      </c>
    </row>
    <row r="153" s="14" customFormat="1">
      <c r="A153" s="14"/>
      <c r="B153" s="247"/>
      <c r="C153" s="248"/>
      <c r="D153" s="231" t="s">
        <v>170</v>
      </c>
      <c r="E153" s="249" t="s">
        <v>1</v>
      </c>
      <c r="F153" s="250" t="s">
        <v>1033</v>
      </c>
      <c r="G153" s="248"/>
      <c r="H153" s="251">
        <v>1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170</v>
      </c>
      <c r="AU153" s="257" t="s">
        <v>165</v>
      </c>
      <c r="AV153" s="14" t="s">
        <v>165</v>
      </c>
      <c r="AW153" s="14" t="s">
        <v>33</v>
      </c>
      <c r="AX153" s="14" t="s">
        <v>77</v>
      </c>
      <c r="AY153" s="257" t="s">
        <v>156</v>
      </c>
    </row>
    <row r="154" s="14" customFormat="1">
      <c r="A154" s="14"/>
      <c r="B154" s="247"/>
      <c r="C154" s="248"/>
      <c r="D154" s="231" t="s">
        <v>170</v>
      </c>
      <c r="E154" s="249" t="s">
        <v>1</v>
      </c>
      <c r="F154" s="250" t="s">
        <v>1042</v>
      </c>
      <c r="G154" s="248"/>
      <c r="H154" s="251">
        <v>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170</v>
      </c>
      <c r="AU154" s="257" t="s">
        <v>165</v>
      </c>
      <c r="AV154" s="14" t="s">
        <v>165</v>
      </c>
      <c r="AW154" s="14" t="s">
        <v>33</v>
      </c>
      <c r="AX154" s="14" t="s">
        <v>77</v>
      </c>
      <c r="AY154" s="257" t="s">
        <v>156</v>
      </c>
    </row>
    <row r="155" s="15" customFormat="1">
      <c r="A155" s="15"/>
      <c r="B155" s="269"/>
      <c r="C155" s="270"/>
      <c r="D155" s="231" t="s">
        <v>170</v>
      </c>
      <c r="E155" s="271" t="s">
        <v>1</v>
      </c>
      <c r="F155" s="272" t="s">
        <v>370</v>
      </c>
      <c r="G155" s="270"/>
      <c r="H155" s="273">
        <v>10</v>
      </c>
      <c r="I155" s="274"/>
      <c r="J155" s="270"/>
      <c r="K155" s="270"/>
      <c r="L155" s="275"/>
      <c r="M155" s="276"/>
      <c r="N155" s="277"/>
      <c r="O155" s="277"/>
      <c r="P155" s="277"/>
      <c r="Q155" s="277"/>
      <c r="R155" s="277"/>
      <c r="S155" s="277"/>
      <c r="T155" s="27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9" t="s">
        <v>170</v>
      </c>
      <c r="AU155" s="279" t="s">
        <v>165</v>
      </c>
      <c r="AV155" s="15" t="s">
        <v>164</v>
      </c>
      <c r="AW155" s="15" t="s">
        <v>33</v>
      </c>
      <c r="AX155" s="15" t="s">
        <v>85</v>
      </c>
      <c r="AY155" s="279" t="s">
        <v>156</v>
      </c>
    </row>
    <row r="156" s="12" customFormat="1" ht="22.8" customHeight="1">
      <c r="A156" s="12"/>
      <c r="B156" s="202"/>
      <c r="C156" s="203"/>
      <c r="D156" s="204" t="s">
        <v>76</v>
      </c>
      <c r="E156" s="216" t="s">
        <v>1043</v>
      </c>
      <c r="F156" s="216" t="s">
        <v>1044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SUM(P157:P207)</f>
        <v>0</v>
      </c>
      <c r="Q156" s="210"/>
      <c r="R156" s="211">
        <f>SUM(R157:R207)</f>
        <v>0</v>
      </c>
      <c r="S156" s="210"/>
      <c r="T156" s="212">
        <f>SUM(T157:T207)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193</v>
      </c>
      <c r="AT156" s="214" t="s">
        <v>76</v>
      </c>
      <c r="AU156" s="214" t="s">
        <v>85</v>
      </c>
      <c r="AY156" s="213" t="s">
        <v>156</v>
      </c>
      <c r="BK156" s="215">
        <f>SUM(BK157:BK207)</f>
        <v>0</v>
      </c>
    </row>
    <row r="157" s="2" customFormat="1" ht="16.5" customHeight="1">
      <c r="A157" s="38"/>
      <c r="B157" s="39"/>
      <c r="C157" s="218" t="s">
        <v>183</v>
      </c>
      <c r="D157" s="218" t="s">
        <v>159</v>
      </c>
      <c r="E157" s="219" t="s">
        <v>1045</v>
      </c>
      <c r="F157" s="220" t="s">
        <v>1046</v>
      </c>
      <c r="G157" s="221" t="s">
        <v>162</v>
      </c>
      <c r="H157" s="222">
        <v>12</v>
      </c>
      <c r="I157" s="223"/>
      <c r="J157" s="224">
        <f>ROUND(I157*H157,2)</f>
        <v>0</v>
      </c>
      <c r="K157" s="220" t="s">
        <v>177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1020</v>
      </c>
      <c r="AT157" s="229" t="s">
        <v>159</v>
      </c>
      <c r="AU157" s="229" t="s">
        <v>165</v>
      </c>
      <c r="AY157" s="17" t="s">
        <v>156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165</v>
      </c>
      <c r="BK157" s="230">
        <f>ROUND(I157*H157,2)</f>
        <v>0</v>
      </c>
      <c r="BL157" s="17" t="s">
        <v>1020</v>
      </c>
      <c r="BM157" s="229" t="s">
        <v>1047</v>
      </c>
    </row>
    <row r="158" s="2" customFormat="1">
      <c r="A158" s="38"/>
      <c r="B158" s="39"/>
      <c r="C158" s="40"/>
      <c r="D158" s="231" t="s">
        <v>167</v>
      </c>
      <c r="E158" s="40"/>
      <c r="F158" s="232" t="s">
        <v>1046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167</v>
      </c>
      <c r="AU158" s="17" t="s">
        <v>165</v>
      </c>
    </row>
    <row r="159" s="13" customFormat="1">
      <c r="A159" s="13"/>
      <c r="B159" s="237"/>
      <c r="C159" s="238"/>
      <c r="D159" s="231" t="s">
        <v>170</v>
      </c>
      <c r="E159" s="239" t="s">
        <v>1</v>
      </c>
      <c r="F159" s="240" t="s">
        <v>1048</v>
      </c>
      <c r="G159" s="238"/>
      <c r="H159" s="239" t="s">
        <v>1</v>
      </c>
      <c r="I159" s="241"/>
      <c r="J159" s="238"/>
      <c r="K159" s="238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170</v>
      </c>
      <c r="AU159" s="246" t="s">
        <v>165</v>
      </c>
      <c r="AV159" s="13" t="s">
        <v>85</v>
      </c>
      <c r="AW159" s="13" t="s">
        <v>33</v>
      </c>
      <c r="AX159" s="13" t="s">
        <v>77</v>
      </c>
      <c r="AY159" s="246" t="s">
        <v>156</v>
      </c>
    </row>
    <row r="160" s="13" customFormat="1">
      <c r="A160" s="13"/>
      <c r="B160" s="237"/>
      <c r="C160" s="238"/>
      <c r="D160" s="231" t="s">
        <v>170</v>
      </c>
      <c r="E160" s="239" t="s">
        <v>1</v>
      </c>
      <c r="F160" s="240" t="s">
        <v>1049</v>
      </c>
      <c r="G160" s="238"/>
      <c r="H160" s="239" t="s">
        <v>1</v>
      </c>
      <c r="I160" s="241"/>
      <c r="J160" s="238"/>
      <c r="K160" s="238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170</v>
      </c>
      <c r="AU160" s="246" t="s">
        <v>165</v>
      </c>
      <c r="AV160" s="13" t="s">
        <v>85</v>
      </c>
      <c r="AW160" s="13" t="s">
        <v>33</v>
      </c>
      <c r="AX160" s="13" t="s">
        <v>77</v>
      </c>
      <c r="AY160" s="246" t="s">
        <v>156</v>
      </c>
    </row>
    <row r="161" s="14" customFormat="1">
      <c r="A161" s="14"/>
      <c r="B161" s="247"/>
      <c r="C161" s="248"/>
      <c r="D161" s="231" t="s">
        <v>170</v>
      </c>
      <c r="E161" s="249" t="s">
        <v>1</v>
      </c>
      <c r="F161" s="250" t="s">
        <v>1023</v>
      </c>
      <c r="G161" s="248"/>
      <c r="H161" s="251">
        <v>1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170</v>
      </c>
      <c r="AU161" s="257" t="s">
        <v>165</v>
      </c>
      <c r="AV161" s="14" t="s">
        <v>165</v>
      </c>
      <c r="AW161" s="14" t="s">
        <v>33</v>
      </c>
      <c r="AX161" s="14" t="s">
        <v>77</v>
      </c>
      <c r="AY161" s="257" t="s">
        <v>156</v>
      </c>
    </row>
    <row r="162" s="14" customFormat="1">
      <c r="A162" s="14"/>
      <c r="B162" s="247"/>
      <c r="C162" s="248"/>
      <c r="D162" s="231" t="s">
        <v>170</v>
      </c>
      <c r="E162" s="249" t="s">
        <v>1</v>
      </c>
      <c r="F162" s="250" t="s">
        <v>1050</v>
      </c>
      <c r="G162" s="248"/>
      <c r="H162" s="251">
        <v>1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170</v>
      </c>
      <c r="AU162" s="257" t="s">
        <v>165</v>
      </c>
      <c r="AV162" s="14" t="s">
        <v>165</v>
      </c>
      <c r="AW162" s="14" t="s">
        <v>33</v>
      </c>
      <c r="AX162" s="14" t="s">
        <v>77</v>
      </c>
      <c r="AY162" s="257" t="s">
        <v>156</v>
      </c>
    </row>
    <row r="163" s="14" customFormat="1">
      <c r="A163" s="14"/>
      <c r="B163" s="247"/>
      <c r="C163" s="248"/>
      <c r="D163" s="231" t="s">
        <v>170</v>
      </c>
      <c r="E163" s="249" t="s">
        <v>1</v>
      </c>
      <c r="F163" s="250" t="s">
        <v>1025</v>
      </c>
      <c r="G163" s="248"/>
      <c r="H163" s="251">
        <v>1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170</v>
      </c>
      <c r="AU163" s="257" t="s">
        <v>165</v>
      </c>
      <c r="AV163" s="14" t="s">
        <v>165</v>
      </c>
      <c r="AW163" s="14" t="s">
        <v>33</v>
      </c>
      <c r="AX163" s="14" t="s">
        <v>77</v>
      </c>
      <c r="AY163" s="257" t="s">
        <v>156</v>
      </c>
    </row>
    <row r="164" s="14" customFormat="1">
      <c r="A164" s="14"/>
      <c r="B164" s="247"/>
      <c r="C164" s="248"/>
      <c r="D164" s="231" t="s">
        <v>170</v>
      </c>
      <c r="E164" s="249" t="s">
        <v>1</v>
      </c>
      <c r="F164" s="250" t="s">
        <v>1026</v>
      </c>
      <c r="G164" s="248"/>
      <c r="H164" s="251">
        <v>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170</v>
      </c>
      <c r="AU164" s="257" t="s">
        <v>165</v>
      </c>
      <c r="AV164" s="14" t="s">
        <v>165</v>
      </c>
      <c r="AW164" s="14" t="s">
        <v>33</v>
      </c>
      <c r="AX164" s="14" t="s">
        <v>77</v>
      </c>
      <c r="AY164" s="257" t="s">
        <v>156</v>
      </c>
    </row>
    <row r="165" s="14" customFormat="1">
      <c r="A165" s="14"/>
      <c r="B165" s="247"/>
      <c r="C165" s="248"/>
      <c r="D165" s="231" t="s">
        <v>170</v>
      </c>
      <c r="E165" s="249" t="s">
        <v>1</v>
      </c>
      <c r="F165" s="250" t="s">
        <v>1027</v>
      </c>
      <c r="G165" s="248"/>
      <c r="H165" s="251">
        <v>1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170</v>
      </c>
      <c r="AU165" s="257" t="s">
        <v>165</v>
      </c>
      <c r="AV165" s="14" t="s">
        <v>165</v>
      </c>
      <c r="AW165" s="14" t="s">
        <v>33</v>
      </c>
      <c r="AX165" s="14" t="s">
        <v>77</v>
      </c>
      <c r="AY165" s="257" t="s">
        <v>156</v>
      </c>
    </row>
    <row r="166" s="14" customFormat="1">
      <c r="A166" s="14"/>
      <c r="B166" s="247"/>
      <c r="C166" s="248"/>
      <c r="D166" s="231" t="s">
        <v>170</v>
      </c>
      <c r="E166" s="249" t="s">
        <v>1</v>
      </c>
      <c r="F166" s="250" t="s">
        <v>1028</v>
      </c>
      <c r="G166" s="248"/>
      <c r="H166" s="251">
        <v>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170</v>
      </c>
      <c r="AU166" s="257" t="s">
        <v>165</v>
      </c>
      <c r="AV166" s="14" t="s">
        <v>165</v>
      </c>
      <c r="AW166" s="14" t="s">
        <v>33</v>
      </c>
      <c r="AX166" s="14" t="s">
        <v>77</v>
      </c>
      <c r="AY166" s="257" t="s">
        <v>156</v>
      </c>
    </row>
    <row r="167" s="14" customFormat="1">
      <c r="A167" s="14"/>
      <c r="B167" s="247"/>
      <c r="C167" s="248"/>
      <c r="D167" s="231" t="s">
        <v>170</v>
      </c>
      <c r="E167" s="249" t="s">
        <v>1</v>
      </c>
      <c r="F167" s="250" t="s">
        <v>1029</v>
      </c>
      <c r="G167" s="248"/>
      <c r="H167" s="251">
        <v>1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170</v>
      </c>
      <c r="AU167" s="257" t="s">
        <v>165</v>
      </c>
      <c r="AV167" s="14" t="s">
        <v>165</v>
      </c>
      <c r="AW167" s="14" t="s">
        <v>33</v>
      </c>
      <c r="AX167" s="14" t="s">
        <v>77</v>
      </c>
      <c r="AY167" s="257" t="s">
        <v>156</v>
      </c>
    </row>
    <row r="168" s="14" customFormat="1">
      <c r="A168" s="14"/>
      <c r="B168" s="247"/>
      <c r="C168" s="248"/>
      <c r="D168" s="231" t="s">
        <v>170</v>
      </c>
      <c r="E168" s="249" t="s">
        <v>1</v>
      </c>
      <c r="F168" s="250" t="s">
        <v>1030</v>
      </c>
      <c r="G168" s="248"/>
      <c r="H168" s="251">
        <v>1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170</v>
      </c>
      <c r="AU168" s="257" t="s">
        <v>165</v>
      </c>
      <c r="AV168" s="14" t="s">
        <v>165</v>
      </c>
      <c r="AW168" s="14" t="s">
        <v>33</v>
      </c>
      <c r="AX168" s="14" t="s">
        <v>77</v>
      </c>
      <c r="AY168" s="257" t="s">
        <v>156</v>
      </c>
    </row>
    <row r="169" s="14" customFormat="1">
      <c r="A169" s="14"/>
      <c r="B169" s="247"/>
      <c r="C169" s="248"/>
      <c r="D169" s="231" t="s">
        <v>170</v>
      </c>
      <c r="E169" s="249" t="s">
        <v>1</v>
      </c>
      <c r="F169" s="250" t="s">
        <v>1031</v>
      </c>
      <c r="G169" s="248"/>
      <c r="H169" s="251">
        <v>1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7" t="s">
        <v>170</v>
      </c>
      <c r="AU169" s="257" t="s">
        <v>165</v>
      </c>
      <c r="AV169" s="14" t="s">
        <v>165</v>
      </c>
      <c r="AW169" s="14" t="s">
        <v>33</v>
      </c>
      <c r="AX169" s="14" t="s">
        <v>77</v>
      </c>
      <c r="AY169" s="257" t="s">
        <v>156</v>
      </c>
    </row>
    <row r="170" s="14" customFormat="1">
      <c r="A170" s="14"/>
      <c r="B170" s="247"/>
      <c r="C170" s="248"/>
      <c r="D170" s="231" t="s">
        <v>170</v>
      </c>
      <c r="E170" s="249" t="s">
        <v>1</v>
      </c>
      <c r="F170" s="250" t="s">
        <v>1051</v>
      </c>
      <c r="G170" s="248"/>
      <c r="H170" s="251">
        <v>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170</v>
      </c>
      <c r="AU170" s="257" t="s">
        <v>165</v>
      </c>
      <c r="AV170" s="14" t="s">
        <v>165</v>
      </c>
      <c r="AW170" s="14" t="s">
        <v>33</v>
      </c>
      <c r="AX170" s="14" t="s">
        <v>77</v>
      </c>
      <c r="AY170" s="257" t="s">
        <v>156</v>
      </c>
    </row>
    <row r="171" s="14" customFormat="1">
      <c r="A171" s="14"/>
      <c r="B171" s="247"/>
      <c r="C171" s="248"/>
      <c r="D171" s="231" t="s">
        <v>170</v>
      </c>
      <c r="E171" s="249" t="s">
        <v>1</v>
      </c>
      <c r="F171" s="250" t="s">
        <v>1033</v>
      </c>
      <c r="G171" s="248"/>
      <c r="H171" s="251">
        <v>1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170</v>
      </c>
      <c r="AU171" s="257" t="s">
        <v>165</v>
      </c>
      <c r="AV171" s="14" t="s">
        <v>165</v>
      </c>
      <c r="AW171" s="14" t="s">
        <v>33</v>
      </c>
      <c r="AX171" s="14" t="s">
        <v>77</v>
      </c>
      <c r="AY171" s="257" t="s">
        <v>156</v>
      </c>
    </row>
    <row r="172" s="14" customFormat="1">
      <c r="A172" s="14"/>
      <c r="B172" s="247"/>
      <c r="C172" s="248"/>
      <c r="D172" s="231" t="s">
        <v>170</v>
      </c>
      <c r="E172" s="249" t="s">
        <v>1</v>
      </c>
      <c r="F172" s="250" t="s">
        <v>1042</v>
      </c>
      <c r="G172" s="248"/>
      <c r="H172" s="251">
        <v>1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170</v>
      </c>
      <c r="AU172" s="257" t="s">
        <v>165</v>
      </c>
      <c r="AV172" s="14" t="s">
        <v>165</v>
      </c>
      <c r="AW172" s="14" t="s">
        <v>33</v>
      </c>
      <c r="AX172" s="14" t="s">
        <v>77</v>
      </c>
      <c r="AY172" s="257" t="s">
        <v>156</v>
      </c>
    </row>
    <row r="173" s="15" customFormat="1">
      <c r="A173" s="15"/>
      <c r="B173" s="269"/>
      <c r="C173" s="270"/>
      <c r="D173" s="231" t="s">
        <v>170</v>
      </c>
      <c r="E173" s="271" t="s">
        <v>1</v>
      </c>
      <c r="F173" s="272" t="s">
        <v>370</v>
      </c>
      <c r="G173" s="270"/>
      <c r="H173" s="273">
        <v>12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9" t="s">
        <v>170</v>
      </c>
      <c r="AU173" s="279" t="s">
        <v>165</v>
      </c>
      <c r="AV173" s="15" t="s">
        <v>164</v>
      </c>
      <c r="AW173" s="15" t="s">
        <v>33</v>
      </c>
      <c r="AX173" s="15" t="s">
        <v>85</v>
      </c>
      <c r="AY173" s="279" t="s">
        <v>156</v>
      </c>
    </row>
    <row r="174" s="2" customFormat="1" ht="16.5" customHeight="1">
      <c r="A174" s="38"/>
      <c r="B174" s="39"/>
      <c r="C174" s="218" t="s">
        <v>164</v>
      </c>
      <c r="D174" s="218" t="s">
        <v>159</v>
      </c>
      <c r="E174" s="219" t="s">
        <v>1052</v>
      </c>
      <c r="F174" s="220" t="s">
        <v>1053</v>
      </c>
      <c r="G174" s="221" t="s">
        <v>162</v>
      </c>
      <c r="H174" s="222">
        <v>6</v>
      </c>
      <c r="I174" s="223"/>
      <c r="J174" s="224">
        <f>ROUND(I174*H174,2)</f>
        <v>0</v>
      </c>
      <c r="K174" s="220" t="s">
        <v>177</v>
      </c>
      <c r="L174" s="44"/>
      <c r="M174" s="225" t="s">
        <v>1</v>
      </c>
      <c r="N174" s="226" t="s">
        <v>43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1020</v>
      </c>
      <c r="AT174" s="229" t="s">
        <v>159</v>
      </c>
      <c r="AU174" s="229" t="s">
        <v>165</v>
      </c>
      <c r="AY174" s="17" t="s">
        <v>156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165</v>
      </c>
      <c r="BK174" s="230">
        <f>ROUND(I174*H174,2)</f>
        <v>0</v>
      </c>
      <c r="BL174" s="17" t="s">
        <v>1020</v>
      </c>
      <c r="BM174" s="229" t="s">
        <v>1054</v>
      </c>
    </row>
    <row r="175" s="2" customFormat="1">
      <c r="A175" s="38"/>
      <c r="B175" s="39"/>
      <c r="C175" s="40"/>
      <c r="D175" s="231" t="s">
        <v>167</v>
      </c>
      <c r="E175" s="40"/>
      <c r="F175" s="232" t="s">
        <v>1053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167</v>
      </c>
      <c r="AU175" s="17" t="s">
        <v>165</v>
      </c>
    </row>
    <row r="176" s="13" customFormat="1">
      <c r="A176" s="13"/>
      <c r="B176" s="237"/>
      <c r="C176" s="238"/>
      <c r="D176" s="231" t="s">
        <v>170</v>
      </c>
      <c r="E176" s="239" t="s">
        <v>1</v>
      </c>
      <c r="F176" s="240" t="s">
        <v>1055</v>
      </c>
      <c r="G176" s="238"/>
      <c r="H176" s="239" t="s">
        <v>1</v>
      </c>
      <c r="I176" s="241"/>
      <c r="J176" s="238"/>
      <c r="K176" s="238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170</v>
      </c>
      <c r="AU176" s="246" t="s">
        <v>165</v>
      </c>
      <c r="AV176" s="13" t="s">
        <v>85</v>
      </c>
      <c r="AW176" s="13" t="s">
        <v>33</v>
      </c>
      <c r="AX176" s="13" t="s">
        <v>77</v>
      </c>
      <c r="AY176" s="246" t="s">
        <v>156</v>
      </c>
    </row>
    <row r="177" s="13" customFormat="1">
      <c r="A177" s="13"/>
      <c r="B177" s="237"/>
      <c r="C177" s="238"/>
      <c r="D177" s="231" t="s">
        <v>170</v>
      </c>
      <c r="E177" s="239" t="s">
        <v>1</v>
      </c>
      <c r="F177" s="240" t="s">
        <v>1049</v>
      </c>
      <c r="G177" s="238"/>
      <c r="H177" s="239" t="s">
        <v>1</v>
      </c>
      <c r="I177" s="241"/>
      <c r="J177" s="238"/>
      <c r="K177" s="238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170</v>
      </c>
      <c r="AU177" s="246" t="s">
        <v>165</v>
      </c>
      <c r="AV177" s="13" t="s">
        <v>85</v>
      </c>
      <c r="AW177" s="13" t="s">
        <v>33</v>
      </c>
      <c r="AX177" s="13" t="s">
        <v>77</v>
      </c>
      <c r="AY177" s="246" t="s">
        <v>156</v>
      </c>
    </row>
    <row r="178" s="14" customFormat="1">
      <c r="A178" s="14"/>
      <c r="B178" s="247"/>
      <c r="C178" s="248"/>
      <c r="D178" s="231" t="s">
        <v>170</v>
      </c>
      <c r="E178" s="249" t="s">
        <v>1</v>
      </c>
      <c r="F178" s="250" t="s">
        <v>1023</v>
      </c>
      <c r="G178" s="248"/>
      <c r="H178" s="251">
        <v>1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170</v>
      </c>
      <c r="AU178" s="257" t="s">
        <v>165</v>
      </c>
      <c r="AV178" s="14" t="s">
        <v>165</v>
      </c>
      <c r="AW178" s="14" t="s">
        <v>33</v>
      </c>
      <c r="AX178" s="14" t="s">
        <v>77</v>
      </c>
      <c r="AY178" s="257" t="s">
        <v>156</v>
      </c>
    </row>
    <row r="179" s="14" customFormat="1">
      <c r="A179" s="14"/>
      <c r="B179" s="247"/>
      <c r="C179" s="248"/>
      <c r="D179" s="231" t="s">
        <v>170</v>
      </c>
      <c r="E179" s="249" t="s">
        <v>1</v>
      </c>
      <c r="F179" s="250" t="s">
        <v>1024</v>
      </c>
      <c r="G179" s="248"/>
      <c r="H179" s="251">
        <v>0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170</v>
      </c>
      <c r="AU179" s="257" t="s">
        <v>165</v>
      </c>
      <c r="AV179" s="14" t="s">
        <v>165</v>
      </c>
      <c r="AW179" s="14" t="s">
        <v>33</v>
      </c>
      <c r="AX179" s="14" t="s">
        <v>77</v>
      </c>
      <c r="AY179" s="257" t="s">
        <v>156</v>
      </c>
    </row>
    <row r="180" s="14" customFormat="1">
      <c r="A180" s="14"/>
      <c r="B180" s="247"/>
      <c r="C180" s="248"/>
      <c r="D180" s="231" t="s">
        <v>170</v>
      </c>
      <c r="E180" s="249" t="s">
        <v>1</v>
      </c>
      <c r="F180" s="250" t="s">
        <v>1056</v>
      </c>
      <c r="G180" s="248"/>
      <c r="H180" s="251">
        <v>0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170</v>
      </c>
      <c r="AU180" s="257" t="s">
        <v>165</v>
      </c>
      <c r="AV180" s="14" t="s">
        <v>165</v>
      </c>
      <c r="AW180" s="14" t="s">
        <v>33</v>
      </c>
      <c r="AX180" s="14" t="s">
        <v>77</v>
      </c>
      <c r="AY180" s="257" t="s">
        <v>156</v>
      </c>
    </row>
    <row r="181" s="14" customFormat="1">
      <c r="A181" s="14"/>
      <c r="B181" s="247"/>
      <c r="C181" s="248"/>
      <c r="D181" s="231" t="s">
        <v>170</v>
      </c>
      <c r="E181" s="249" t="s">
        <v>1</v>
      </c>
      <c r="F181" s="250" t="s">
        <v>1026</v>
      </c>
      <c r="G181" s="248"/>
      <c r="H181" s="251">
        <v>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170</v>
      </c>
      <c r="AU181" s="257" t="s">
        <v>165</v>
      </c>
      <c r="AV181" s="14" t="s">
        <v>165</v>
      </c>
      <c r="AW181" s="14" t="s">
        <v>33</v>
      </c>
      <c r="AX181" s="14" t="s">
        <v>77</v>
      </c>
      <c r="AY181" s="257" t="s">
        <v>156</v>
      </c>
    </row>
    <row r="182" s="14" customFormat="1">
      <c r="A182" s="14"/>
      <c r="B182" s="247"/>
      <c r="C182" s="248"/>
      <c r="D182" s="231" t="s">
        <v>170</v>
      </c>
      <c r="E182" s="249" t="s">
        <v>1</v>
      </c>
      <c r="F182" s="250" t="s">
        <v>1027</v>
      </c>
      <c r="G182" s="248"/>
      <c r="H182" s="251">
        <v>1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170</v>
      </c>
      <c r="AU182" s="257" t="s">
        <v>165</v>
      </c>
      <c r="AV182" s="14" t="s">
        <v>165</v>
      </c>
      <c r="AW182" s="14" t="s">
        <v>33</v>
      </c>
      <c r="AX182" s="14" t="s">
        <v>77</v>
      </c>
      <c r="AY182" s="257" t="s">
        <v>156</v>
      </c>
    </row>
    <row r="183" s="14" customFormat="1">
      <c r="A183" s="14"/>
      <c r="B183" s="247"/>
      <c r="C183" s="248"/>
      <c r="D183" s="231" t="s">
        <v>170</v>
      </c>
      <c r="E183" s="249" t="s">
        <v>1</v>
      </c>
      <c r="F183" s="250" t="s">
        <v>1057</v>
      </c>
      <c r="G183" s="248"/>
      <c r="H183" s="251">
        <v>0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170</v>
      </c>
      <c r="AU183" s="257" t="s">
        <v>165</v>
      </c>
      <c r="AV183" s="14" t="s">
        <v>165</v>
      </c>
      <c r="AW183" s="14" t="s">
        <v>33</v>
      </c>
      <c r="AX183" s="14" t="s">
        <v>77</v>
      </c>
      <c r="AY183" s="257" t="s">
        <v>156</v>
      </c>
    </row>
    <row r="184" s="14" customFormat="1">
      <c r="A184" s="14"/>
      <c r="B184" s="247"/>
      <c r="C184" s="248"/>
      <c r="D184" s="231" t="s">
        <v>170</v>
      </c>
      <c r="E184" s="249" t="s">
        <v>1</v>
      </c>
      <c r="F184" s="250" t="s">
        <v>1029</v>
      </c>
      <c r="G184" s="248"/>
      <c r="H184" s="251">
        <v>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170</v>
      </c>
      <c r="AU184" s="257" t="s">
        <v>165</v>
      </c>
      <c r="AV184" s="14" t="s">
        <v>165</v>
      </c>
      <c r="AW184" s="14" t="s">
        <v>33</v>
      </c>
      <c r="AX184" s="14" t="s">
        <v>77</v>
      </c>
      <c r="AY184" s="257" t="s">
        <v>156</v>
      </c>
    </row>
    <row r="185" s="14" customFormat="1">
      <c r="A185" s="14"/>
      <c r="B185" s="247"/>
      <c r="C185" s="248"/>
      <c r="D185" s="231" t="s">
        <v>170</v>
      </c>
      <c r="E185" s="249" t="s">
        <v>1</v>
      </c>
      <c r="F185" s="250" t="s">
        <v>1030</v>
      </c>
      <c r="G185" s="248"/>
      <c r="H185" s="251">
        <v>1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170</v>
      </c>
      <c r="AU185" s="257" t="s">
        <v>165</v>
      </c>
      <c r="AV185" s="14" t="s">
        <v>165</v>
      </c>
      <c r="AW185" s="14" t="s">
        <v>33</v>
      </c>
      <c r="AX185" s="14" t="s">
        <v>77</v>
      </c>
      <c r="AY185" s="257" t="s">
        <v>156</v>
      </c>
    </row>
    <row r="186" s="14" customFormat="1">
      <c r="A186" s="14"/>
      <c r="B186" s="247"/>
      <c r="C186" s="248"/>
      <c r="D186" s="231" t="s">
        <v>170</v>
      </c>
      <c r="E186" s="249" t="s">
        <v>1</v>
      </c>
      <c r="F186" s="250" t="s">
        <v>1031</v>
      </c>
      <c r="G186" s="248"/>
      <c r="H186" s="251">
        <v>1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170</v>
      </c>
      <c r="AU186" s="257" t="s">
        <v>165</v>
      </c>
      <c r="AV186" s="14" t="s">
        <v>165</v>
      </c>
      <c r="AW186" s="14" t="s">
        <v>33</v>
      </c>
      <c r="AX186" s="14" t="s">
        <v>77</v>
      </c>
      <c r="AY186" s="257" t="s">
        <v>156</v>
      </c>
    </row>
    <row r="187" s="14" customFormat="1">
      <c r="A187" s="14"/>
      <c r="B187" s="247"/>
      <c r="C187" s="248"/>
      <c r="D187" s="231" t="s">
        <v>170</v>
      </c>
      <c r="E187" s="249" t="s">
        <v>1</v>
      </c>
      <c r="F187" s="250" t="s">
        <v>1032</v>
      </c>
      <c r="G187" s="248"/>
      <c r="H187" s="251">
        <v>0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170</v>
      </c>
      <c r="AU187" s="257" t="s">
        <v>165</v>
      </c>
      <c r="AV187" s="14" t="s">
        <v>165</v>
      </c>
      <c r="AW187" s="14" t="s">
        <v>33</v>
      </c>
      <c r="AX187" s="14" t="s">
        <v>77</v>
      </c>
      <c r="AY187" s="257" t="s">
        <v>156</v>
      </c>
    </row>
    <row r="188" s="14" customFormat="1">
      <c r="A188" s="14"/>
      <c r="B188" s="247"/>
      <c r="C188" s="248"/>
      <c r="D188" s="231" t="s">
        <v>170</v>
      </c>
      <c r="E188" s="249" t="s">
        <v>1</v>
      </c>
      <c r="F188" s="250" t="s">
        <v>1058</v>
      </c>
      <c r="G188" s="248"/>
      <c r="H188" s="251">
        <v>0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170</v>
      </c>
      <c r="AU188" s="257" t="s">
        <v>165</v>
      </c>
      <c r="AV188" s="14" t="s">
        <v>165</v>
      </c>
      <c r="AW188" s="14" t="s">
        <v>33</v>
      </c>
      <c r="AX188" s="14" t="s">
        <v>77</v>
      </c>
      <c r="AY188" s="257" t="s">
        <v>156</v>
      </c>
    </row>
    <row r="189" s="14" customFormat="1">
      <c r="A189" s="14"/>
      <c r="B189" s="247"/>
      <c r="C189" s="248"/>
      <c r="D189" s="231" t="s">
        <v>170</v>
      </c>
      <c r="E189" s="249" t="s">
        <v>1</v>
      </c>
      <c r="F189" s="250" t="s">
        <v>1034</v>
      </c>
      <c r="G189" s="248"/>
      <c r="H189" s="251">
        <v>0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170</v>
      </c>
      <c r="AU189" s="257" t="s">
        <v>165</v>
      </c>
      <c r="AV189" s="14" t="s">
        <v>165</v>
      </c>
      <c r="AW189" s="14" t="s">
        <v>33</v>
      </c>
      <c r="AX189" s="14" t="s">
        <v>77</v>
      </c>
      <c r="AY189" s="257" t="s">
        <v>156</v>
      </c>
    </row>
    <row r="190" s="15" customFormat="1">
      <c r="A190" s="15"/>
      <c r="B190" s="269"/>
      <c r="C190" s="270"/>
      <c r="D190" s="231" t="s">
        <v>170</v>
      </c>
      <c r="E190" s="271" t="s">
        <v>1</v>
      </c>
      <c r="F190" s="272" t="s">
        <v>370</v>
      </c>
      <c r="G190" s="270"/>
      <c r="H190" s="273">
        <v>6</v>
      </c>
      <c r="I190" s="274"/>
      <c r="J190" s="270"/>
      <c r="K190" s="270"/>
      <c r="L190" s="275"/>
      <c r="M190" s="276"/>
      <c r="N190" s="277"/>
      <c r="O190" s="277"/>
      <c r="P190" s="277"/>
      <c r="Q190" s="277"/>
      <c r="R190" s="277"/>
      <c r="S190" s="277"/>
      <c r="T190" s="278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9" t="s">
        <v>170</v>
      </c>
      <c r="AU190" s="279" t="s">
        <v>165</v>
      </c>
      <c r="AV190" s="15" t="s">
        <v>164</v>
      </c>
      <c r="AW190" s="15" t="s">
        <v>33</v>
      </c>
      <c r="AX190" s="15" t="s">
        <v>85</v>
      </c>
      <c r="AY190" s="279" t="s">
        <v>156</v>
      </c>
    </row>
    <row r="191" s="2" customFormat="1" ht="16.5" customHeight="1">
      <c r="A191" s="38"/>
      <c r="B191" s="39"/>
      <c r="C191" s="218" t="s">
        <v>193</v>
      </c>
      <c r="D191" s="218" t="s">
        <v>159</v>
      </c>
      <c r="E191" s="219" t="s">
        <v>1059</v>
      </c>
      <c r="F191" s="220" t="s">
        <v>1060</v>
      </c>
      <c r="G191" s="221" t="s">
        <v>162</v>
      </c>
      <c r="H191" s="222">
        <v>5</v>
      </c>
      <c r="I191" s="223"/>
      <c r="J191" s="224">
        <f>ROUND(I191*H191,2)</f>
        <v>0</v>
      </c>
      <c r="K191" s="220" t="s">
        <v>177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1020</v>
      </c>
      <c r="AT191" s="229" t="s">
        <v>159</v>
      </c>
      <c r="AU191" s="229" t="s">
        <v>165</v>
      </c>
      <c r="AY191" s="17" t="s">
        <v>156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165</v>
      </c>
      <c r="BK191" s="230">
        <f>ROUND(I191*H191,2)</f>
        <v>0</v>
      </c>
      <c r="BL191" s="17" t="s">
        <v>1020</v>
      </c>
      <c r="BM191" s="229" t="s">
        <v>1061</v>
      </c>
    </row>
    <row r="192" s="2" customFormat="1">
      <c r="A192" s="38"/>
      <c r="B192" s="39"/>
      <c r="C192" s="40"/>
      <c r="D192" s="231" t="s">
        <v>167</v>
      </c>
      <c r="E192" s="40"/>
      <c r="F192" s="232" t="s">
        <v>1060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167</v>
      </c>
      <c r="AU192" s="17" t="s">
        <v>165</v>
      </c>
    </row>
    <row r="193" s="13" customFormat="1">
      <c r="A193" s="13"/>
      <c r="B193" s="237"/>
      <c r="C193" s="238"/>
      <c r="D193" s="231" t="s">
        <v>170</v>
      </c>
      <c r="E193" s="239" t="s">
        <v>1</v>
      </c>
      <c r="F193" s="240" t="s">
        <v>1055</v>
      </c>
      <c r="G193" s="238"/>
      <c r="H193" s="239" t="s">
        <v>1</v>
      </c>
      <c r="I193" s="241"/>
      <c r="J193" s="238"/>
      <c r="K193" s="238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170</v>
      </c>
      <c r="AU193" s="246" t="s">
        <v>165</v>
      </c>
      <c r="AV193" s="13" t="s">
        <v>85</v>
      </c>
      <c r="AW193" s="13" t="s">
        <v>33</v>
      </c>
      <c r="AX193" s="13" t="s">
        <v>77</v>
      </c>
      <c r="AY193" s="246" t="s">
        <v>156</v>
      </c>
    </row>
    <row r="194" s="13" customFormat="1">
      <c r="A194" s="13"/>
      <c r="B194" s="237"/>
      <c r="C194" s="238"/>
      <c r="D194" s="231" t="s">
        <v>170</v>
      </c>
      <c r="E194" s="239" t="s">
        <v>1</v>
      </c>
      <c r="F194" s="240" t="s">
        <v>1049</v>
      </c>
      <c r="G194" s="238"/>
      <c r="H194" s="239" t="s">
        <v>1</v>
      </c>
      <c r="I194" s="241"/>
      <c r="J194" s="238"/>
      <c r="K194" s="238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170</v>
      </c>
      <c r="AU194" s="246" t="s">
        <v>165</v>
      </c>
      <c r="AV194" s="13" t="s">
        <v>85</v>
      </c>
      <c r="AW194" s="13" t="s">
        <v>33</v>
      </c>
      <c r="AX194" s="13" t="s">
        <v>77</v>
      </c>
      <c r="AY194" s="246" t="s">
        <v>156</v>
      </c>
    </row>
    <row r="195" s="14" customFormat="1">
      <c r="A195" s="14"/>
      <c r="B195" s="247"/>
      <c r="C195" s="248"/>
      <c r="D195" s="231" t="s">
        <v>170</v>
      </c>
      <c r="E195" s="249" t="s">
        <v>1</v>
      </c>
      <c r="F195" s="250" t="s">
        <v>1023</v>
      </c>
      <c r="G195" s="248"/>
      <c r="H195" s="251">
        <v>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170</v>
      </c>
      <c r="AU195" s="257" t="s">
        <v>165</v>
      </c>
      <c r="AV195" s="14" t="s">
        <v>165</v>
      </c>
      <c r="AW195" s="14" t="s">
        <v>33</v>
      </c>
      <c r="AX195" s="14" t="s">
        <v>77</v>
      </c>
      <c r="AY195" s="257" t="s">
        <v>156</v>
      </c>
    </row>
    <row r="196" s="14" customFormat="1">
      <c r="A196" s="14"/>
      <c r="B196" s="247"/>
      <c r="C196" s="248"/>
      <c r="D196" s="231" t="s">
        <v>170</v>
      </c>
      <c r="E196" s="249" t="s">
        <v>1</v>
      </c>
      <c r="F196" s="250" t="s">
        <v>1024</v>
      </c>
      <c r="G196" s="248"/>
      <c r="H196" s="251">
        <v>0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170</v>
      </c>
      <c r="AU196" s="257" t="s">
        <v>165</v>
      </c>
      <c r="AV196" s="14" t="s">
        <v>165</v>
      </c>
      <c r="AW196" s="14" t="s">
        <v>33</v>
      </c>
      <c r="AX196" s="14" t="s">
        <v>77</v>
      </c>
      <c r="AY196" s="257" t="s">
        <v>156</v>
      </c>
    </row>
    <row r="197" s="14" customFormat="1">
      <c r="A197" s="14"/>
      <c r="B197" s="247"/>
      <c r="C197" s="248"/>
      <c r="D197" s="231" t="s">
        <v>170</v>
      </c>
      <c r="E197" s="249" t="s">
        <v>1</v>
      </c>
      <c r="F197" s="250" t="s">
        <v>1056</v>
      </c>
      <c r="G197" s="248"/>
      <c r="H197" s="251">
        <v>0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170</v>
      </c>
      <c r="AU197" s="257" t="s">
        <v>165</v>
      </c>
      <c r="AV197" s="14" t="s">
        <v>165</v>
      </c>
      <c r="AW197" s="14" t="s">
        <v>33</v>
      </c>
      <c r="AX197" s="14" t="s">
        <v>77</v>
      </c>
      <c r="AY197" s="257" t="s">
        <v>156</v>
      </c>
    </row>
    <row r="198" s="14" customFormat="1">
      <c r="A198" s="14"/>
      <c r="B198" s="247"/>
      <c r="C198" s="248"/>
      <c r="D198" s="231" t="s">
        <v>170</v>
      </c>
      <c r="E198" s="249" t="s">
        <v>1</v>
      </c>
      <c r="F198" s="250" t="s">
        <v>1062</v>
      </c>
      <c r="G198" s="248"/>
      <c r="H198" s="251">
        <v>0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170</v>
      </c>
      <c r="AU198" s="257" t="s">
        <v>165</v>
      </c>
      <c r="AV198" s="14" t="s">
        <v>165</v>
      </c>
      <c r="AW198" s="14" t="s">
        <v>33</v>
      </c>
      <c r="AX198" s="14" t="s">
        <v>77</v>
      </c>
      <c r="AY198" s="257" t="s">
        <v>156</v>
      </c>
    </row>
    <row r="199" s="14" customFormat="1">
      <c r="A199" s="14"/>
      <c r="B199" s="247"/>
      <c r="C199" s="248"/>
      <c r="D199" s="231" t="s">
        <v>170</v>
      </c>
      <c r="E199" s="249" t="s">
        <v>1</v>
      </c>
      <c r="F199" s="250" t="s">
        <v>1027</v>
      </c>
      <c r="G199" s="248"/>
      <c r="H199" s="251">
        <v>1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7" t="s">
        <v>170</v>
      </c>
      <c r="AU199" s="257" t="s">
        <v>165</v>
      </c>
      <c r="AV199" s="14" t="s">
        <v>165</v>
      </c>
      <c r="AW199" s="14" t="s">
        <v>33</v>
      </c>
      <c r="AX199" s="14" t="s">
        <v>77</v>
      </c>
      <c r="AY199" s="257" t="s">
        <v>156</v>
      </c>
    </row>
    <row r="200" s="14" customFormat="1">
      <c r="A200" s="14"/>
      <c r="B200" s="247"/>
      <c r="C200" s="248"/>
      <c r="D200" s="231" t="s">
        <v>170</v>
      </c>
      <c r="E200" s="249" t="s">
        <v>1</v>
      </c>
      <c r="F200" s="250" t="s">
        <v>1057</v>
      </c>
      <c r="G200" s="248"/>
      <c r="H200" s="251">
        <v>0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170</v>
      </c>
      <c r="AU200" s="257" t="s">
        <v>165</v>
      </c>
      <c r="AV200" s="14" t="s">
        <v>165</v>
      </c>
      <c r="AW200" s="14" t="s">
        <v>33</v>
      </c>
      <c r="AX200" s="14" t="s">
        <v>77</v>
      </c>
      <c r="AY200" s="257" t="s">
        <v>156</v>
      </c>
    </row>
    <row r="201" s="14" customFormat="1">
      <c r="A201" s="14"/>
      <c r="B201" s="247"/>
      <c r="C201" s="248"/>
      <c r="D201" s="231" t="s">
        <v>170</v>
      </c>
      <c r="E201" s="249" t="s">
        <v>1</v>
      </c>
      <c r="F201" s="250" t="s">
        <v>1029</v>
      </c>
      <c r="G201" s="248"/>
      <c r="H201" s="251">
        <v>1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7" t="s">
        <v>170</v>
      </c>
      <c r="AU201" s="257" t="s">
        <v>165</v>
      </c>
      <c r="AV201" s="14" t="s">
        <v>165</v>
      </c>
      <c r="AW201" s="14" t="s">
        <v>33</v>
      </c>
      <c r="AX201" s="14" t="s">
        <v>77</v>
      </c>
      <c r="AY201" s="257" t="s">
        <v>156</v>
      </c>
    </row>
    <row r="202" s="14" customFormat="1">
      <c r="A202" s="14"/>
      <c r="B202" s="247"/>
      <c r="C202" s="248"/>
      <c r="D202" s="231" t="s">
        <v>170</v>
      </c>
      <c r="E202" s="249" t="s">
        <v>1</v>
      </c>
      <c r="F202" s="250" t="s">
        <v>1030</v>
      </c>
      <c r="G202" s="248"/>
      <c r="H202" s="251">
        <v>1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170</v>
      </c>
      <c r="AU202" s="257" t="s">
        <v>165</v>
      </c>
      <c r="AV202" s="14" t="s">
        <v>165</v>
      </c>
      <c r="AW202" s="14" t="s">
        <v>33</v>
      </c>
      <c r="AX202" s="14" t="s">
        <v>77</v>
      </c>
      <c r="AY202" s="257" t="s">
        <v>156</v>
      </c>
    </row>
    <row r="203" s="14" customFormat="1">
      <c r="A203" s="14"/>
      <c r="B203" s="247"/>
      <c r="C203" s="248"/>
      <c r="D203" s="231" t="s">
        <v>170</v>
      </c>
      <c r="E203" s="249" t="s">
        <v>1</v>
      </c>
      <c r="F203" s="250" t="s">
        <v>1031</v>
      </c>
      <c r="G203" s="248"/>
      <c r="H203" s="251">
        <v>1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170</v>
      </c>
      <c r="AU203" s="257" t="s">
        <v>165</v>
      </c>
      <c r="AV203" s="14" t="s">
        <v>165</v>
      </c>
      <c r="AW203" s="14" t="s">
        <v>33</v>
      </c>
      <c r="AX203" s="14" t="s">
        <v>77</v>
      </c>
      <c r="AY203" s="257" t="s">
        <v>156</v>
      </c>
    </row>
    <row r="204" s="14" customFormat="1">
      <c r="A204" s="14"/>
      <c r="B204" s="247"/>
      <c r="C204" s="248"/>
      <c r="D204" s="231" t="s">
        <v>170</v>
      </c>
      <c r="E204" s="249" t="s">
        <v>1</v>
      </c>
      <c r="F204" s="250" t="s">
        <v>1032</v>
      </c>
      <c r="G204" s="248"/>
      <c r="H204" s="251">
        <v>0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7" t="s">
        <v>170</v>
      </c>
      <c r="AU204" s="257" t="s">
        <v>165</v>
      </c>
      <c r="AV204" s="14" t="s">
        <v>165</v>
      </c>
      <c r="AW204" s="14" t="s">
        <v>33</v>
      </c>
      <c r="AX204" s="14" t="s">
        <v>77</v>
      </c>
      <c r="AY204" s="257" t="s">
        <v>156</v>
      </c>
    </row>
    <row r="205" s="14" customFormat="1">
      <c r="A205" s="14"/>
      <c r="B205" s="247"/>
      <c r="C205" s="248"/>
      <c r="D205" s="231" t="s">
        <v>170</v>
      </c>
      <c r="E205" s="249" t="s">
        <v>1</v>
      </c>
      <c r="F205" s="250" t="s">
        <v>1058</v>
      </c>
      <c r="G205" s="248"/>
      <c r="H205" s="251">
        <v>0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7" t="s">
        <v>170</v>
      </c>
      <c r="AU205" s="257" t="s">
        <v>165</v>
      </c>
      <c r="AV205" s="14" t="s">
        <v>165</v>
      </c>
      <c r="AW205" s="14" t="s">
        <v>33</v>
      </c>
      <c r="AX205" s="14" t="s">
        <v>77</v>
      </c>
      <c r="AY205" s="257" t="s">
        <v>156</v>
      </c>
    </row>
    <row r="206" s="14" customFormat="1">
      <c r="A206" s="14"/>
      <c r="B206" s="247"/>
      <c r="C206" s="248"/>
      <c r="D206" s="231" t="s">
        <v>170</v>
      </c>
      <c r="E206" s="249" t="s">
        <v>1</v>
      </c>
      <c r="F206" s="250" t="s">
        <v>1034</v>
      </c>
      <c r="G206" s="248"/>
      <c r="H206" s="251">
        <v>0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170</v>
      </c>
      <c r="AU206" s="257" t="s">
        <v>165</v>
      </c>
      <c r="AV206" s="14" t="s">
        <v>165</v>
      </c>
      <c r="AW206" s="14" t="s">
        <v>33</v>
      </c>
      <c r="AX206" s="14" t="s">
        <v>77</v>
      </c>
      <c r="AY206" s="257" t="s">
        <v>156</v>
      </c>
    </row>
    <row r="207" s="15" customFormat="1">
      <c r="A207" s="15"/>
      <c r="B207" s="269"/>
      <c r="C207" s="270"/>
      <c r="D207" s="231" t="s">
        <v>170</v>
      </c>
      <c r="E207" s="271" t="s">
        <v>1</v>
      </c>
      <c r="F207" s="272" t="s">
        <v>370</v>
      </c>
      <c r="G207" s="270"/>
      <c r="H207" s="273">
        <v>5</v>
      </c>
      <c r="I207" s="274"/>
      <c r="J207" s="270"/>
      <c r="K207" s="270"/>
      <c r="L207" s="275"/>
      <c r="M207" s="285"/>
      <c r="N207" s="286"/>
      <c r="O207" s="286"/>
      <c r="P207" s="286"/>
      <c r="Q207" s="286"/>
      <c r="R207" s="286"/>
      <c r="S207" s="286"/>
      <c r="T207" s="28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9" t="s">
        <v>170</v>
      </c>
      <c r="AU207" s="279" t="s">
        <v>165</v>
      </c>
      <c r="AV207" s="15" t="s">
        <v>164</v>
      </c>
      <c r="AW207" s="15" t="s">
        <v>33</v>
      </c>
      <c r="AX207" s="15" t="s">
        <v>85</v>
      </c>
      <c r="AY207" s="279" t="s">
        <v>156</v>
      </c>
    </row>
    <row r="208" s="2" customFormat="1" ht="6.96" customHeight="1">
      <c r="A208" s="38"/>
      <c r="B208" s="66"/>
      <c r="C208" s="67"/>
      <c r="D208" s="67"/>
      <c r="E208" s="67"/>
      <c r="F208" s="67"/>
      <c r="G208" s="67"/>
      <c r="H208" s="67"/>
      <c r="I208" s="67"/>
      <c r="J208" s="67"/>
      <c r="K208" s="67"/>
      <c r="L208" s="44"/>
      <c r="M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</row>
  </sheetData>
  <sheetProtection sheet="1" autoFilter="0" formatColumns="0" formatRows="0" objects="1" scenarios="1" spinCount="100000" saltValue="Jyy1mYplqISxtTjyiuEmSbqn9TjgIu1/Av/4GRkgILOwV9v3HLCGoRaXsGsMCkBrk4HEGUvr87x3rQZRPeXuEQ==" hashValue="IqjFpWAf2tGIu53+0jVTAAUdkWG1WKuv7TsRz+VR0ngJCKeEGvacbJl26h7QK2NBokhf8fKPSE2v1/TTJNpAIA==" algorithmName="SHA-512" password="CC35"/>
  <autoFilter ref="C119:K20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kotlů na TP - byty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ROUND((SUM(BE126:BE281)),  2)</f>
        <v>0</v>
      </c>
      <c r="G33" s="38"/>
      <c r="H33" s="38"/>
      <c r="I33" s="155">
        <v>0.20999999999999999</v>
      </c>
      <c r="J33" s="154">
        <f>ROUND(((SUM(BE126:BE281))*I33),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ROUND((SUM(BF126:BF281)),  2)</f>
        <v>0</v>
      </c>
      <c r="G34" s="38"/>
      <c r="H34" s="38"/>
      <c r="I34" s="155">
        <v>0.14999999999999999</v>
      </c>
      <c r="J34" s="154">
        <f>ROUND(((SUM(BF126:BF281))*I34),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ROUND((SUM(BG126:BG281)),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ROUND((SUM(BH126:BH281)),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ROUND((SUM(BI126:BI281)),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kotlů na TP - byty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ČESKÁ - budova zastávky, BJ - IC5000107897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127</v>
      </c>
      <c r="D94" s="176"/>
      <c r="E94" s="176"/>
      <c r="F94" s="176"/>
      <c r="G94" s="176"/>
      <c r="H94" s="176"/>
      <c r="I94" s="176"/>
      <c r="J94" s="177" t="s">
        <v>128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129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9" customFormat="1" ht="24.96" customHeight="1">
      <c r="A97" s="9"/>
      <c r="B97" s="179"/>
      <c r="C97" s="180"/>
      <c r="D97" s="181" t="s">
        <v>131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132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133</v>
      </c>
      <c r="E99" s="188"/>
      <c r="F99" s="188"/>
      <c r="G99" s="188"/>
      <c r="H99" s="188"/>
      <c r="I99" s="188"/>
      <c r="J99" s="189">
        <f>J140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134</v>
      </c>
      <c r="E100" s="188"/>
      <c r="F100" s="188"/>
      <c r="G100" s="188"/>
      <c r="H100" s="188"/>
      <c r="I100" s="188"/>
      <c r="J100" s="189">
        <f>J151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135</v>
      </c>
      <c r="E101" s="182"/>
      <c r="F101" s="182"/>
      <c r="G101" s="182"/>
      <c r="H101" s="182"/>
      <c r="I101" s="182"/>
      <c r="J101" s="183">
        <f>J154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136</v>
      </c>
      <c r="E102" s="188"/>
      <c r="F102" s="188"/>
      <c r="G102" s="188"/>
      <c r="H102" s="188"/>
      <c r="I102" s="188"/>
      <c r="J102" s="189">
        <f>J155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137</v>
      </c>
      <c r="E103" s="188"/>
      <c r="F103" s="188"/>
      <c r="G103" s="188"/>
      <c r="H103" s="188"/>
      <c r="I103" s="188"/>
      <c r="J103" s="189">
        <f>J178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138</v>
      </c>
      <c r="E104" s="188"/>
      <c r="F104" s="188"/>
      <c r="G104" s="188"/>
      <c r="H104" s="188"/>
      <c r="I104" s="188"/>
      <c r="J104" s="189">
        <f>J195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139</v>
      </c>
      <c r="E105" s="188"/>
      <c r="F105" s="188"/>
      <c r="G105" s="188"/>
      <c r="H105" s="188"/>
      <c r="I105" s="188"/>
      <c r="J105" s="189">
        <f>J198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140</v>
      </c>
      <c r="E106" s="182"/>
      <c r="F106" s="182"/>
      <c r="G106" s="182"/>
      <c r="H106" s="182"/>
      <c r="I106" s="182"/>
      <c r="J106" s="183">
        <f>J227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141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výměna kotlů na TP - byty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124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01 - ČESKÁ - budova zastávky, BJ - IC5000107897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1. 2. 2022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Správa železnic, státní organizace</v>
      </c>
      <c r="G122" s="40"/>
      <c r="H122" s="40"/>
      <c r="I122" s="32" t="s">
        <v>32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IF(E18="","",E18)</f>
        <v>Vyplň údaj</v>
      </c>
      <c r="G123" s="40"/>
      <c r="H123" s="40"/>
      <c r="I123" s="32" t="s">
        <v>34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142</v>
      </c>
      <c r="D125" s="194" t="s">
        <v>62</v>
      </c>
      <c r="E125" s="194" t="s">
        <v>58</v>
      </c>
      <c r="F125" s="194" t="s">
        <v>59</v>
      </c>
      <c r="G125" s="194" t="s">
        <v>143</v>
      </c>
      <c r="H125" s="194" t="s">
        <v>144</v>
      </c>
      <c r="I125" s="194" t="s">
        <v>145</v>
      </c>
      <c r="J125" s="194" t="s">
        <v>128</v>
      </c>
      <c r="K125" s="195" t="s">
        <v>146</v>
      </c>
      <c r="L125" s="196"/>
      <c r="M125" s="100" t="s">
        <v>1</v>
      </c>
      <c r="N125" s="101" t="s">
        <v>41</v>
      </c>
      <c r="O125" s="101" t="s">
        <v>147</v>
      </c>
      <c r="P125" s="101" t="s">
        <v>148</v>
      </c>
      <c r="Q125" s="101" t="s">
        <v>149</v>
      </c>
      <c r="R125" s="101" t="s">
        <v>150</v>
      </c>
      <c r="S125" s="101" t="s">
        <v>151</v>
      </c>
      <c r="T125" s="102" t="s">
        <v>152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153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P127+P154+P227</f>
        <v>0</v>
      </c>
      <c r="Q126" s="104"/>
      <c r="R126" s="199">
        <f>R127+R154+R227</f>
        <v>0.42898270999999999</v>
      </c>
      <c r="S126" s="104"/>
      <c r="T126" s="200">
        <f>T127+T154+T227</f>
        <v>0.23527000000000001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76</v>
      </c>
      <c r="AU126" s="17" t="s">
        <v>130</v>
      </c>
      <c r="BK126" s="201">
        <f>BK127+BK154+BK227</f>
        <v>0</v>
      </c>
    </row>
    <row r="127" s="12" customFormat="1" ht="25.92" customHeight="1">
      <c r="A127" s="12"/>
      <c r="B127" s="202"/>
      <c r="C127" s="203"/>
      <c r="D127" s="204" t="s">
        <v>76</v>
      </c>
      <c r="E127" s="205" t="s">
        <v>154</v>
      </c>
      <c r="F127" s="205" t="s">
        <v>155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P128+P140+P151</f>
        <v>0</v>
      </c>
      <c r="Q127" s="210"/>
      <c r="R127" s="211">
        <f>R128+R140+R151</f>
        <v>0.10108</v>
      </c>
      <c r="S127" s="210"/>
      <c r="T127" s="212">
        <f>T128+T140+T151</f>
        <v>0.0085000000000000006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85</v>
      </c>
      <c r="AT127" s="214" t="s">
        <v>76</v>
      </c>
      <c r="AU127" s="214" t="s">
        <v>77</v>
      </c>
      <c r="AY127" s="213" t="s">
        <v>156</v>
      </c>
      <c r="BK127" s="215">
        <f>BK128+BK140+BK151</f>
        <v>0</v>
      </c>
    </row>
    <row r="128" s="12" customFormat="1" ht="22.8" customHeight="1">
      <c r="A128" s="12"/>
      <c r="B128" s="202"/>
      <c r="C128" s="203"/>
      <c r="D128" s="204" t="s">
        <v>76</v>
      </c>
      <c r="E128" s="216" t="s">
        <v>157</v>
      </c>
      <c r="F128" s="216" t="s">
        <v>158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SUM(P129:P139)</f>
        <v>0</v>
      </c>
      <c r="Q128" s="210"/>
      <c r="R128" s="211">
        <f>SUM(R129:R139)</f>
        <v>0.10108</v>
      </c>
      <c r="S128" s="210"/>
      <c r="T128" s="212">
        <f>SUM(T129:T139)</f>
        <v>0.0085000000000000006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85</v>
      </c>
      <c r="AT128" s="214" t="s">
        <v>76</v>
      </c>
      <c r="AU128" s="214" t="s">
        <v>85</v>
      </c>
      <c r="AY128" s="213" t="s">
        <v>156</v>
      </c>
      <c r="BK128" s="215">
        <f>SUM(BK129:BK139)</f>
        <v>0</v>
      </c>
    </row>
    <row r="129" s="2" customFormat="1" ht="21.75" customHeight="1">
      <c r="A129" s="38"/>
      <c r="B129" s="39"/>
      <c r="C129" s="218" t="s">
        <v>85</v>
      </c>
      <c r="D129" s="218" t="s">
        <v>159</v>
      </c>
      <c r="E129" s="219" t="s">
        <v>160</v>
      </c>
      <c r="F129" s="220" t="s">
        <v>161</v>
      </c>
      <c r="G129" s="221" t="s">
        <v>162</v>
      </c>
      <c r="H129" s="222">
        <v>1</v>
      </c>
      <c r="I129" s="223"/>
      <c r="J129" s="224">
        <f>ROUND(I129*H129,2)</f>
        <v>0</v>
      </c>
      <c r="K129" s="220" t="s">
        <v>163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0.10000000000000001</v>
      </c>
      <c r="R129" s="227">
        <f>Q129*H129</f>
        <v>0.10000000000000001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164</v>
      </c>
      <c r="AT129" s="229" t="s">
        <v>159</v>
      </c>
      <c r="AU129" s="229" t="s">
        <v>165</v>
      </c>
      <c r="AY129" s="17" t="s">
        <v>156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165</v>
      </c>
      <c r="BK129" s="230">
        <f>ROUND(I129*H129,2)</f>
        <v>0</v>
      </c>
      <c r="BL129" s="17" t="s">
        <v>164</v>
      </c>
      <c r="BM129" s="229" t="s">
        <v>166</v>
      </c>
    </row>
    <row r="130" s="2" customFormat="1">
      <c r="A130" s="38"/>
      <c r="B130" s="39"/>
      <c r="C130" s="40"/>
      <c r="D130" s="231" t="s">
        <v>167</v>
      </c>
      <c r="E130" s="40"/>
      <c r="F130" s="232" t="s">
        <v>161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167</v>
      </c>
      <c r="AU130" s="17" t="s">
        <v>165</v>
      </c>
    </row>
    <row r="131" s="2" customFormat="1">
      <c r="A131" s="38"/>
      <c r="B131" s="39"/>
      <c r="C131" s="40"/>
      <c r="D131" s="231" t="s">
        <v>168</v>
      </c>
      <c r="E131" s="40"/>
      <c r="F131" s="236" t="s">
        <v>169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168</v>
      </c>
      <c r="AU131" s="17" t="s">
        <v>165</v>
      </c>
    </row>
    <row r="132" s="13" customFormat="1">
      <c r="A132" s="13"/>
      <c r="B132" s="237"/>
      <c r="C132" s="238"/>
      <c r="D132" s="231" t="s">
        <v>170</v>
      </c>
      <c r="E132" s="239" t="s">
        <v>1</v>
      </c>
      <c r="F132" s="240" t="s">
        <v>171</v>
      </c>
      <c r="G132" s="238"/>
      <c r="H132" s="239" t="s">
        <v>1</v>
      </c>
      <c r="I132" s="241"/>
      <c r="J132" s="238"/>
      <c r="K132" s="238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170</v>
      </c>
      <c r="AU132" s="246" t="s">
        <v>165</v>
      </c>
      <c r="AV132" s="13" t="s">
        <v>85</v>
      </c>
      <c r="AW132" s="13" t="s">
        <v>33</v>
      </c>
      <c r="AX132" s="13" t="s">
        <v>77</v>
      </c>
      <c r="AY132" s="246" t="s">
        <v>156</v>
      </c>
    </row>
    <row r="133" s="13" customFormat="1">
      <c r="A133" s="13"/>
      <c r="B133" s="237"/>
      <c r="C133" s="238"/>
      <c r="D133" s="231" t="s">
        <v>170</v>
      </c>
      <c r="E133" s="239" t="s">
        <v>1</v>
      </c>
      <c r="F133" s="240" t="s">
        <v>172</v>
      </c>
      <c r="G133" s="238"/>
      <c r="H133" s="239" t="s">
        <v>1</v>
      </c>
      <c r="I133" s="241"/>
      <c r="J133" s="238"/>
      <c r="K133" s="238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170</v>
      </c>
      <c r="AU133" s="246" t="s">
        <v>165</v>
      </c>
      <c r="AV133" s="13" t="s">
        <v>85</v>
      </c>
      <c r="AW133" s="13" t="s">
        <v>33</v>
      </c>
      <c r="AX133" s="13" t="s">
        <v>77</v>
      </c>
      <c r="AY133" s="246" t="s">
        <v>156</v>
      </c>
    </row>
    <row r="134" s="13" customFormat="1">
      <c r="A134" s="13"/>
      <c r="B134" s="237"/>
      <c r="C134" s="238"/>
      <c r="D134" s="231" t="s">
        <v>170</v>
      </c>
      <c r="E134" s="239" t="s">
        <v>1</v>
      </c>
      <c r="F134" s="240" t="s">
        <v>173</v>
      </c>
      <c r="G134" s="238"/>
      <c r="H134" s="239" t="s">
        <v>1</v>
      </c>
      <c r="I134" s="241"/>
      <c r="J134" s="238"/>
      <c r="K134" s="238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170</v>
      </c>
      <c r="AU134" s="246" t="s">
        <v>165</v>
      </c>
      <c r="AV134" s="13" t="s">
        <v>85</v>
      </c>
      <c r="AW134" s="13" t="s">
        <v>33</v>
      </c>
      <c r="AX134" s="13" t="s">
        <v>77</v>
      </c>
      <c r="AY134" s="246" t="s">
        <v>156</v>
      </c>
    </row>
    <row r="135" s="14" customFormat="1">
      <c r="A135" s="14"/>
      <c r="B135" s="247"/>
      <c r="C135" s="248"/>
      <c r="D135" s="231" t="s">
        <v>170</v>
      </c>
      <c r="E135" s="249" t="s">
        <v>1</v>
      </c>
      <c r="F135" s="250" t="s">
        <v>85</v>
      </c>
      <c r="G135" s="248"/>
      <c r="H135" s="251">
        <v>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170</v>
      </c>
      <c r="AU135" s="257" t="s">
        <v>165</v>
      </c>
      <c r="AV135" s="14" t="s">
        <v>165</v>
      </c>
      <c r="AW135" s="14" t="s">
        <v>33</v>
      </c>
      <c r="AX135" s="14" t="s">
        <v>85</v>
      </c>
      <c r="AY135" s="257" t="s">
        <v>156</v>
      </c>
    </row>
    <row r="136" s="2" customFormat="1" ht="24.15" customHeight="1">
      <c r="A136" s="38"/>
      <c r="B136" s="39"/>
      <c r="C136" s="218" t="s">
        <v>165</v>
      </c>
      <c r="D136" s="218" t="s">
        <v>159</v>
      </c>
      <c r="E136" s="219" t="s">
        <v>174</v>
      </c>
      <c r="F136" s="220" t="s">
        <v>175</v>
      </c>
      <c r="G136" s="221" t="s">
        <v>176</v>
      </c>
      <c r="H136" s="222">
        <v>1</v>
      </c>
      <c r="I136" s="223"/>
      <c r="J136" s="224">
        <f>ROUND(I136*H136,2)</f>
        <v>0</v>
      </c>
      <c r="K136" s="220" t="s">
        <v>177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0.00108</v>
      </c>
      <c r="R136" s="227">
        <f>Q136*H136</f>
        <v>0.00108</v>
      </c>
      <c r="S136" s="227">
        <v>0.0085000000000000006</v>
      </c>
      <c r="T136" s="228">
        <f>S136*H136</f>
        <v>0.0085000000000000006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164</v>
      </c>
      <c r="AT136" s="229" t="s">
        <v>159</v>
      </c>
      <c r="AU136" s="229" t="s">
        <v>165</v>
      </c>
      <c r="AY136" s="17" t="s">
        <v>156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165</v>
      </c>
      <c r="BK136" s="230">
        <f>ROUND(I136*H136,2)</f>
        <v>0</v>
      </c>
      <c r="BL136" s="17" t="s">
        <v>164</v>
      </c>
      <c r="BM136" s="229" t="s">
        <v>178</v>
      </c>
    </row>
    <row r="137" s="2" customFormat="1">
      <c r="A137" s="38"/>
      <c r="B137" s="39"/>
      <c r="C137" s="40"/>
      <c r="D137" s="231" t="s">
        <v>167</v>
      </c>
      <c r="E137" s="40"/>
      <c r="F137" s="232" t="s">
        <v>179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167</v>
      </c>
      <c r="AU137" s="17" t="s">
        <v>165</v>
      </c>
    </row>
    <row r="138" s="13" customFormat="1">
      <c r="A138" s="13"/>
      <c r="B138" s="237"/>
      <c r="C138" s="238"/>
      <c r="D138" s="231" t="s">
        <v>170</v>
      </c>
      <c r="E138" s="239" t="s">
        <v>1</v>
      </c>
      <c r="F138" s="240" t="s">
        <v>180</v>
      </c>
      <c r="G138" s="238"/>
      <c r="H138" s="239" t="s">
        <v>1</v>
      </c>
      <c r="I138" s="241"/>
      <c r="J138" s="238"/>
      <c r="K138" s="238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170</v>
      </c>
      <c r="AU138" s="246" t="s">
        <v>165</v>
      </c>
      <c r="AV138" s="13" t="s">
        <v>85</v>
      </c>
      <c r="AW138" s="13" t="s">
        <v>33</v>
      </c>
      <c r="AX138" s="13" t="s">
        <v>77</v>
      </c>
      <c r="AY138" s="246" t="s">
        <v>156</v>
      </c>
    </row>
    <row r="139" s="14" customFormat="1">
      <c r="A139" s="14"/>
      <c r="B139" s="247"/>
      <c r="C139" s="248"/>
      <c r="D139" s="231" t="s">
        <v>170</v>
      </c>
      <c r="E139" s="249" t="s">
        <v>1</v>
      </c>
      <c r="F139" s="250" t="s">
        <v>85</v>
      </c>
      <c r="G139" s="248"/>
      <c r="H139" s="251">
        <v>1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170</v>
      </c>
      <c r="AU139" s="257" t="s">
        <v>165</v>
      </c>
      <c r="AV139" s="14" t="s">
        <v>165</v>
      </c>
      <c r="AW139" s="14" t="s">
        <v>33</v>
      </c>
      <c r="AX139" s="14" t="s">
        <v>85</v>
      </c>
      <c r="AY139" s="257" t="s">
        <v>156</v>
      </c>
    </row>
    <row r="140" s="12" customFormat="1" ht="22.8" customHeight="1">
      <c r="A140" s="12"/>
      <c r="B140" s="202"/>
      <c r="C140" s="203"/>
      <c r="D140" s="204" t="s">
        <v>76</v>
      </c>
      <c r="E140" s="216" t="s">
        <v>181</v>
      </c>
      <c r="F140" s="216" t="s">
        <v>182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SUM(P141:P150)</f>
        <v>0</v>
      </c>
      <c r="Q140" s="210"/>
      <c r="R140" s="211">
        <f>SUM(R141:R150)</f>
        <v>0</v>
      </c>
      <c r="S140" s="210"/>
      <c r="T140" s="212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85</v>
      </c>
      <c r="AT140" s="214" t="s">
        <v>76</v>
      </c>
      <c r="AU140" s="214" t="s">
        <v>85</v>
      </c>
      <c r="AY140" s="213" t="s">
        <v>156</v>
      </c>
      <c r="BK140" s="215">
        <f>SUM(BK141:BK150)</f>
        <v>0</v>
      </c>
    </row>
    <row r="141" s="2" customFormat="1" ht="24.15" customHeight="1">
      <c r="A141" s="38"/>
      <c r="B141" s="39"/>
      <c r="C141" s="218" t="s">
        <v>183</v>
      </c>
      <c r="D141" s="218" t="s">
        <v>159</v>
      </c>
      <c r="E141" s="219" t="s">
        <v>184</v>
      </c>
      <c r="F141" s="220" t="s">
        <v>185</v>
      </c>
      <c r="G141" s="221" t="s">
        <v>186</v>
      </c>
      <c r="H141" s="222">
        <v>0.23499999999999999</v>
      </c>
      <c r="I141" s="223"/>
      <c r="J141" s="224">
        <f>ROUND(I141*H141,2)</f>
        <v>0</v>
      </c>
      <c r="K141" s="220" t="s">
        <v>177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164</v>
      </c>
      <c r="AT141" s="229" t="s">
        <v>159</v>
      </c>
      <c r="AU141" s="229" t="s">
        <v>165</v>
      </c>
      <c r="AY141" s="17" t="s">
        <v>156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165</v>
      </c>
      <c r="BK141" s="230">
        <f>ROUND(I141*H141,2)</f>
        <v>0</v>
      </c>
      <c r="BL141" s="17" t="s">
        <v>164</v>
      </c>
      <c r="BM141" s="229" t="s">
        <v>187</v>
      </c>
    </row>
    <row r="142" s="2" customFormat="1">
      <c r="A142" s="38"/>
      <c r="B142" s="39"/>
      <c r="C142" s="40"/>
      <c r="D142" s="231" t="s">
        <v>167</v>
      </c>
      <c r="E142" s="40"/>
      <c r="F142" s="232" t="s">
        <v>188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167</v>
      </c>
      <c r="AU142" s="17" t="s">
        <v>165</v>
      </c>
    </row>
    <row r="143" s="2" customFormat="1" ht="24.15" customHeight="1">
      <c r="A143" s="38"/>
      <c r="B143" s="39"/>
      <c r="C143" s="218" t="s">
        <v>164</v>
      </c>
      <c r="D143" s="218" t="s">
        <v>159</v>
      </c>
      <c r="E143" s="219" t="s">
        <v>189</v>
      </c>
      <c r="F143" s="220" t="s">
        <v>190</v>
      </c>
      <c r="G143" s="221" t="s">
        <v>186</v>
      </c>
      <c r="H143" s="222">
        <v>0.23499999999999999</v>
      </c>
      <c r="I143" s="223"/>
      <c r="J143" s="224">
        <f>ROUND(I143*H143,2)</f>
        <v>0</v>
      </c>
      <c r="K143" s="220" t="s">
        <v>177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164</v>
      </c>
      <c r="AT143" s="229" t="s">
        <v>159</v>
      </c>
      <c r="AU143" s="229" t="s">
        <v>165</v>
      </c>
      <c r="AY143" s="17" t="s">
        <v>156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165</v>
      </c>
      <c r="BK143" s="230">
        <f>ROUND(I143*H143,2)</f>
        <v>0</v>
      </c>
      <c r="BL143" s="17" t="s">
        <v>164</v>
      </c>
      <c r="BM143" s="229" t="s">
        <v>191</v>
      </c>
    </row>
    <row r="144" s="2" customFormat="1">
      <c r="A144" s="38"/>
      <c r="B144" s="39"/>
      <c r="C144" s="40"/>
      <c r="D144" s="231" t="s">
        <v>167</v>
      </c>
      <c r="E144" s="40"/>
      <c r="F144" s="232" t="s">
        <v>192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167</v>
      </c>
      <c r="AU144" s="17" t="s">
        <v>165</v>
      </c>
    </row>
    <row r="145" s="2" customFormat="1" ht="24.15" customHeight="1">
      <c r="A145" s="38"/>
      <c r="B145" s="39"/>
      <c r="C145" s="218" t="s">
        <v>193</v>
      </c>
      <c r="D145" s="218" t="s">
        <v>159</v>
      </c>
      <c r="E145" s="219" t="s">
        <v>194</v>
      </c>
      <c r="F145" s="220" t="s">
        <v>195</v>
      </c>
      <c r="G145" s="221" t="s">
        <v>186</v>
      </c>
      <c r="H145" s="222">
        <v>3.5249999999999999</v>
      </c>
      <c r="I145" s="223"/>
      <c r="J145" s="224">
        <f>ROUND(I145*H145,2)</f>
        <v>0</v>
      </c>
      <c r="K145" s="220" t="s">
        <v>177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164</v>
      </c>
      <c r="AT145" s="229" t="s">
        <v>159</v>
      </c>
      <c r="AU145" s="229" t="s">
        <v>165</v>
      </c>
      <c r="AY145" s="17" t="s">
        <v>156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165</v>
      </c>
      <c r="BK145" s="230">
        <f>ROUND(I145*H145,2)</f>
        <v>0</v>
      </c>
      <c r="BL145" s="17" t="s">
        <v>164</v>
      </c>
      <c r="BM145" s="229" t="s">
        <v>196</v>
      </c>
    </row>
    <row r="146" s="2" customFormat="1">
      <c r="A146" s="38"/>
      <c r="B146" s="39"/>
      <c r="C146" s="40"/>
      <c r="D146" s="231" t="s">
        <v>167</v>
      </c>
      <c r="E146" s="40"/>
      <c r="F146" s="232" t="s">
        <v>197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167</v>
      </c>
      <c r="AU146" s="17" t="s">
        <v>165</v>
      </c>
    </row>
    <row r="147" s="13" customFormat="1">
      <c r="A147" s="13"/>
      <c r="B147" s="237"/>
      <c r="C147" s="238"/>
      <c r="D147" s="231" t="s">
        <v>170</v>
      </c>
      <c r="E147" s="239" t="s">
        <v>1</v>
      </c>
      <c r="F147" s="240" t="s">
        <v>198</v>
      </c>
      <c r="G147" s="238"/>
      <c r="H147" s="239" t="s">
        <v>1</v>
      </c>
      <c r="I147" s="241"/>
      <c r="J147" s="238"/>
      <c r="K147" s="238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170</v>
      </c>
      <c r="AU147" s="246" t="s">
        <v>165</v>
      </c>
      <c r="AV147" s="13" t="s">
        <v>85</v>
      </c>
      <c r="AW147" s="13" t="s">
        <v>33</v>
      </c>
      <c r="AX147" s="13" t="s">
        <v>77</v>
      </c>
      <c r="AY147" s="246" t="s">
        <v>156</v>
      </c>
    </row>
    <row r="148" s="14" customFormat="1">
      <c r="A148" s="14"/>
      <c r="B148" s="247"/>
      <c r="C148" s="248"/>
      <c r="D148" s="231" t="s">
        <v>170</v>
      </c>
      <c r="E148" s="249" t="s">
        <v>1</v>
      </c>
      <c r="F148" s="250" t="s">
        <v>199</v>
      </c>
      <c r="G148" s="248"/>
      <c r="H148" s="251">
        <v>3.5249999999999999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170</v>
      </c>
      <c r="AU148" s="257" t="s">
        <v>165</v>
      </c>
      <c r="AV148" s="14" t="s">
        <v>165</v>
      </c>
      <c r="AW148" s="14" t="s">
        <v>33</v>
      </c>
      <c r="AX148" s="14" t="s">
        <v>85</v>
      </c>
      <c r="AY148" s="257" t="s">
        <v>156</v>
      </c>
    </row>
    <row r="149" s="2" customFormat="1" ht="24.15" customHeight="1">
      <c r="A149" s="38"/>
      <c r="B149" s="39"/>
      <c r="C149" s="218" t="s">
        <v>200</v>
      </c>
      <c r="D149" s="218" t="s">
        <v>159</v>
      </c>
      <c r="E149" s="219" t="s">
        <v>201</v>
      </c>
      <c r="F149" s="220" t="s">
        <v>202</v>
      </c>
      <c r="G149" s="221" t="s">
        <v>186</v>
      </c>
      <c r="H149" s="222">
        <v>0.23499999999999999</v>
      </c>
      <c r="I149" s="223"/>
      <c r="J149" s="224">
        <f>ROUND(I149*H149,2)</f>
        <v>0</v>
      </c>
      <c r="K149" s="220" t="s">
        <v>177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164</v>
      </c>
      <c r="AT149" s="229" t="s">
        <v>159</v>
      </c>
      <c r="AU149" s="229" t="s">
        <v>165</v>
      </c>
      <c r="AY149" s="17" t="s">
        <v>156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165</v>
      </c>
      <c r="BK149" s="230">
        <f>ROUND(I149*H149,2)</f>
        <v>0</v>
      </c>
      <c r="BL149" s="17" t="s">
        <v>164</v>
      </c>
      <c r="BM149" s="229" t="s">
        <v>203</v>
      </c>
    </row>
    <row r="150" s="2" customFormat="1">
      <c r="A150" s="38"/>
      <c r="B150" s="39"/>
      <c r="C150" s="40"/>
      <c r="D150" s="231" t="s">
        <v>167</v>
      </c>
      <c r="E150" s="40"/>
      <c r="F150" s="232" t="s">
        <v>204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167</v>
      </c>
      <c r="AU150" s="17" t="s">
        <v>165</v>
      </c>
    </row>
    <row r="151" s="12" customFormat="1" ht="22.8" customHeight="1">
      <c r="A151" s="12"/>
      <c r="B151" s="202"/>
      <c r="C151" s="203"/>
      <c r="D151" s="204" t="s">
        <v>76</v>
      </c>
      <c r="E151" s="216" t="s">
        <v>205</v>
      </c>
      <c r="F151" s="216" t="s">
        <v>206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SUM(P152:P153)</f>
        <v>0</v>
      </c>
      <c r="Q151" s="210"/>
      <c r="R151" s="211">
        <f>SUM(R152:R153)</f>
        <v>0</v>
      </c>
      <c r="S151" s="210"/>
      <c r="T151" s="212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85</v>
      </c>
      <c r="AT151" s="214" t="s">
        <v>76</v>
      </c>
      <c r="AU151" s="214" t="s">
        <v>85</v>
      </c>
      <c r="AY151" s="213" t="s">
        <v>156</v>
      </c>
      <c r="BK151" s="215">
        <f>SUM(BK152:BK153)</f>
        <v>0</v>
      </c>
    </row>
    <row r="152" s="2" customFormat="1" ht="16.5" customHeight="1">
      <c r="A152" s="38"/>
      <c r="B152" s="39"/>
      <c r="C152" s="218" t="s">
        <v>207</v>
      </c>
      <c r="D152" s="218" t="s">
        <v>159</v>
      </c>
      <c r="E152" s="219" t="s">
        <v>208</v>
      </c>
      <c r="F152" s="220" t="s">
        <v>209</v>
      </c>
      <c r="G152" s="221" t="s">
        <v>186</v>
      </c>
      <c r="H152" s="222">
        <v>0.10100000000000001</v>
      </c>
      <c r="I152" s="223"/>
      <c r="J152" s="224">
        <f>ROUND(I152*H152,2)</f>
        <v>0</v>
      </c>
      <c r="K152" s="220" t="s">
        <v>177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164</v>
      </c>
      <c r="AT152" s="229" t="s">
        <v>159</v>
      </c>
      <c r="AU152" s="229" t="s">
        <v>165</v>
      </c>
      <c r="AY152" s="17" t="s">
        <v>156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165</v>
      </c>
      <c r="BK152" s="230">
        <f>ROUND(I152*H152,2)</f>
        <v>0</v>
      </c>
      <c r="BL152" s="17" t="s">
        <v>164</v>
      </c>
      <c r="BM152" s="229" t="s">
        <v>210</v>
      </c>
    </row>
    <row r="153" s="2" customFormat="1">
      <c r="A153" s="38"/>
      <c r="B153" s="39"/>
      <c r="C153" s="40"/>
      <c r="D153" s="231" t="s">
        <v>167</v>
      </c>
      <c r="E153" s="40"/>
      <c r="F153" s="232" t="s">
        <v>211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167</v>
      </c>
      <c r="AU153" s="17" t="s">
        <v>165</v>
      </c>
    </row>
    <row r="154" s="12" customFormat="1" ht="25.92" customHeight="1">
      <c r="A154" s="12"/>
      <c r="B154" s="202"/>
      <c r="C154" s="203"/>
      <c r="D154" s="204" t="s">
        <v>76</v>
      </c>
      <c r="E154" s="205" t="s">
        <v>212</v>
      </c>
      <c r="F154" s="205" t="s">
        <v>213</v>
      </c>
      <c r="G154" s="203"/>
      <c r="H154" s="203"/>
      <c r="I154" s="206"/>
      <c r="J154" s="207">
        <f>BK154</f>
        <v>0</v>
      </c>
      <c r="K154" s="203"/>
      <c r="L154" s="208"/>
      <c r="M154" s="209"/>
      <c r="N154" s="210"/>
      <c r="O154" s="210"/>
      <c r="P154" s="211">
        <f>P155+P178+P195+P198</f>
        <v>0</v>
      </c>
      <c r="Q154" s="210"/>
      <c r="R154" s="211">
        <f>R155+R178+R195+R198</f>
        <v>0.31821271000000001</v>
      </c>
      <c r="S154" s="210"/>
      <c r="T154" s="212">
        <f>T155+T178+T195+T198</f>
        <v>0.22677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165</v>
      </c>
      <c r="AT154" s="214" t="s">
        <v>76</v>
      </c>
      <c r="AU154" s="214" t="s">
        <v>77</v>
      </c>
      <c r="AY154" s="213" t="s">
        <v>156</v>
      </c>
      <c r="BK154" s="215">
        <f>BK155+BK178+BK195+BK198</f>
        <v>0</v>
      </c>
    </row>
    <row r="155" s="12" customFormat="1" ht="22.8" customHeight="1">
      <c r="A155" s="12"/>
      <c r="B155" s="202"/>
      <c r="C155" s="203"/>
      <c r="D155" s="204" t="s">
        <v>76</v>
      </c>
      <c r="E155" s="216" t="s">
        <v>214</v>
      </c>
      <c r="F155" s="216" t="s">
        <v>215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SUM(P156:P177)</f>
        <v>0</v>
      </c>
      <c r="Q155" s="210"/>
      <c r="R155" s="211">
        <f>SUM(R156:R177)</f>
        <v>0.030580000000000003</v>
      </c>
      <c r="S155" s="210"/>
      <c r="T155" s="212">
        <f>SUM(T156:T177)</f>
        <v>0.00051999999999999995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165</v>
      </c>
      <c r="AT155" s="214" t="s">
        <v>76</v>
      </c>
      <c r="AU155" s="214" t="s">
        <v>85</v>
      </c>
      <c r="AY155" s="213" t="s">
        <v>156</v>
      </c>
      <c r="BK155" s="215">
        <f>SUM(BK156:BK177)</f>
        <v>0</v>
      </c>
    </row>
    <row r="156" s="2" customFormat="1" ht="24.15" customHeight="1">
      <c r="A156" s="38"/>
      <c r="B156" s="39"/>
      <c r="C156" s="218" t="s">
        <v>216</v>
      </c>
      <c r="D156" s="218" t="s">
        <v>159</v>
      </c>
      <c r="E156" s="219" t="s">
        <v>217</v>
      </c>
      <c r="F156" s="220" t="s">
        <v>218</v>
      </c>
      <c r="G156" s="221" t="s">
        <v>219</v>
      </c>
      <c r="H156" s="222">
        <v>1</v>
      </c>
      <c r="I156" s="223"/>
      <c r="J156" s="224">
        <f>ROUND(I156*H156,2)</f>
        <v>0</v>
      </c>
      <c r="K156" s="220" t="s">
        <v>177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5.0000000000000002E-05</v>
      </c>
      <c r="R156" s="227">
        <f>Q156*H156</f>
        <v>5.0000000000000002E-05</v>
      </c>
      <c r="S156" s="227">
        <v>0.00051999999999999995</v>
      </c>
      <c r="T156" s="228">
        <f>S156*H156</f>
        <v>0.00051999999999999995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220</v>
      </c>
      <c r="AT156" s="229" t="s">
        <v>159</v>
      </c>
      <c r="AU156" s="229" t="s">
        <v>165</v>
      </c>
      <c r="AY156" s="17" t="s">
        <v>156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165</v>
      </c>
      <c r="BK156" s="230">
        <f>ROUND(I156*H156,2)</f>
        <v>0</v>
      </c>
      <c r="BL156" s="17" t="s">
        <v>220</v>
      </c>
      <c r="BM156" s="229" t="s">
        <v>221</v>
      </c>
    </row>
    <row r="157" s="2" customFormat="1">
      <c r="A157" s="38"/>
      <c r="B157" s="39"/>
      <c r="C157" s="40"/>
      <c r="D157" s="231" t="s">
        <v>167</v>
      </c>
      <c r="E157" s="40"/>
      <c r="F157" s="232" t="s">
        <v>222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167</v>
      </c>
      <c r="AU157" s="17" t="s">
        <v>165</v>
      </c>
    </row>
    <row r="158" s="2" customFormat="1" ht="24.15" customHeight="1">
      <c r="A158" s="38"/>
      <c r="B158" s="39"/>
      <c r="C158" s="258" t="s">
        <v>157</v>
      </c>
      <c r="D158" s="258" t="s">
        <v>223</v>
      </c>
      <c r="E158" s="259" t="s">
        <v>224</v>
      </c>
      <c r="F158" s="260" t="s">
        <v>225</v>
      </c>
      <c r="G158" s="261" t="s">
        <v>219</v>
      </c>
      <c r="H158" s="262">
        <v>1</v>
      </c>
      <c r="I158" s="263"/>
      <c r="J158" s="264">
        <f>ROUND(I158*H158,2)</f>
        <v>0</v>
      </c>
      <c r="K158" s="260" t="s">
        <v>177</v>
      </c>
      <c r="L158" s="265"/>
      <c r="M158" s="266" t="s">
        <v>1</v>
      </c>
      <c r="N158" s="267" t="s">
        <v>43</v>
      </c>
      <c r="O158" s="91"/>
      <c r="P158" s="227">
        <f>O158*H158</f>
        <v>0</v>
      </c>
      <c r="Q158" s="227">
        <v>0.00066</v>
      </c>
      <c r="R158" s="227">
        <f>Q158*H158</f>
        <v>0.00066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226</v>
      </c>
      <c r="AT158" s="229" t="s">
        <v>223</v>
      </c>
      <c r="AU158" s="229" t="s">
        <v>165</v>
      </c>
      <c r="AY158" s="17" t="s">
        <v>156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165</v>
      </c>
      <c r="BK158" s="230">
        <f>ROUND(I158*H158,2)</f>
        <v>0</v>
      </c>
      <c r="BL158" s="17" t="s">
        <v>220</v>
      </c>
      <c r="BM158" s="229" t="s">
        <v>227</v>
      </c>
    </row>
    <row r="159" s="2" customFormat="1">
      <c r="A159" s="38"/>
      <c r="B159" s="39"/>
      <c r="C159" s="40"/>
      <c r="D159" s="231" t="s">
        <v>167</v>
      </c>
      <c r="E159" s="40"/>
      <c r="F159" s="232" t="s">
        <v>225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167</v>
      </c>
      <c r="AU159" s="17" t="s">
        <v>165</v>
      </c>
    </row>
    <row r="160" s="13" customFormat="1">
      <c r="A160" s="13"/>
      <c r="B160" s="237"/>
      <c r="C160" s="238"/>
      <c r="D160" s="231" t="s">
        <v>170</v>
      </c>
      <c r="E160" s="239" t="s">
        <v>1</v>
      </c>
      <c r="F160" s="240" t="s">
        <v>228</v>
      </c>
      <c r="G160" s="238"/>
      <c r="H160" s="239" t="s">
        <v>1</v>
      </c>
      <c r="I160" s="241"/>
      <c r="J160" s="238"/>
      <c r="K160" s="238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170</v>
      </c>
      <c r="AU160" s="246" t="s">
        <v>165</v>
      </c>
      <c r="AV160" s="13" t="s">
        <v>85</v>
      </c>
      <c r="AW160" s="13" t="s">
        <v>33</v>
      </c>
      <c r="AX160" s="13" t="s">
        <v>77</v>
      </c>
      <c r="AY160" s="246" t="s">
        <v>156</v>
      </c>
    </row>
    <row r="161" s="14" customFormat="1">
      <c r="A161" s="14"/>
      <c r="B161" s="247"/>
      <c r="C161" s="248"/>
      <c r="D161" s="231" t="s">
        <v>170</v>
      </c>
      <c r="E161" s="249" t="s">
        <v>1</v>
      </c>
      <c r="F161" s="250" t="s">
        <v>85</v>
      </c>
      <c r="G161" s="248"/>
      <c r="H161" s="251">
        <v>1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170</v>
      </c>
      <c r="AU161" s="257" t="s">
        <v>165</v>
      </c>
      <c r="AV161" s="14" t="s">
        <v>165</v>
      </c>
      <c r="AW161" s="14" t="s">
        <v>33</v>
      </c>
      <c r="AX161" s="14" t="s">
        <v>85</v>
      </c>
      <c r="AY161" s="257" t="s">
        <v>156</v>
      </c>
    </row>
    <row r="162" s="2" customFormat="1" ht="24.15" customHeight="1">
      <c r="A162" s="38"/>
      <c r="B162" s="39"/>
      <c r="C162" s="218" t="s">
        <v>111</v>
      </c>
      <c r="D162" s="218" t="s">
        <v>159</v>
      </c>
      <c r="E162" s="219" t="s">
        <v>229</v>
      </c>
      <c r="F162" s="220" t="s">
        <v>230</v>
      </c>
      <c r="G162" s="221" t="s">
        <v>176</v>
      </c>
      <c r="H162" s="222">
        <v>12</v>
      </c>
      <c r="I162" s="223"/>
      <c r="J162" s="224">
        <f>ROUND(I162*H162,2)</f>
        <v>0</v>
      </c>
      <c r="K162" s="220" t="s">
        <v>177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0.00072999999999999996</v>
      </c>
      <c r="R162" s="227">
        <f>Q162*H162</f>
        <v>0.0087600000000000004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220</v>
      </c>
      <c r="AT162" s="229" t="s">
        <v>159</v>
      </c>
      <c r="AU162" s="229" t="s">
        <v>165</v>
      </c>
      <c r="AY162" s="17" t="s">
        <v>156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165</v>
      </c>
      <c r="BK162" s="230">
        <f>ROUND(I162*H162,2)</f>
        <v>0</v>
      </c>
      <c r="BL162" s="17" t="s">
        <v>220</v>
      </c>
      <c r="BM162" s="229" t="s">
        <v>231</v>
      </c>
    </row>
    <row r="163" s="2" customFormat="1">
      <c r="A163" s="38"/>
      <c r="B163" s="39"/>
      <c r="C163" s="40"/>
      <c r="D163" s="231" t="s">
        <v>167</v>
      </c>
      <c r="E163" s="40"/>
      <c r="F163" s="232" t="s">
        <v>232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167</v>
      </c>
      <c r="AU163" s="17" t="s">
        <v>165</v>
      </c>
    </row>
    <row r="164" s="13" customFormat="1">
      <c r="A164" s="13"/>
      <c r="B164" s="237"/>
      <c r="C164" s="238"/>
      <c r="D164" s="231" t="s">
        <v>170</v>
      </c>
      <c r="E164" s="239" t="s">
        <v>1</v>
      </c>
      <c r="F164" s="240" t="s">
        <v>233</v>
      </c>
      <c r="G164" s="238"/>
      <c r="H164" s="239" t="s">
        <v>1</v>
      </c>
      <c r="I164" s="241"/>
      <c r="J164" s="238"/>
      <c r="K164" s="238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170</v>
      </c>
      <c r="AU164" s="246" t="s">
        <v>165</v>
      </c>
      <c r="AV164" s="13" t="s">
        <v>85</v>
      </c>
      <c r="AW164" s="13" t="s">
        <v>33</v>
      </c>
      <c r="AX164" s="13" t="s">
        <v>77</v>
      </c>
      <c r="AY164" s="246" t="s">
        <v>156</v>
      </c>
    </row>
    <row r="165" s="14" customFormat="1">
      <c r="A165" s="14"/>
      <c r="B165" s="247"/>
      <c r="C165" s="248"/>
      <c r="D165" s="231" t="s">
        <v>170</v>
      </c>
      <c r="E165" s="249" t="s">
        <v>1</v>
      </c>
      <c r="F165" s="250" t="s">
        <v>117</v>
      </c>
      <c r="G165" s="248"/>
      <c r="H165" s="251">
        <v>12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170</v>
      </c>
      <c r="AU165" s="257" t="s">
        <v>165</v>
      </c>
      <c r="AV165" s="14" t="s">
        <v>165</v>
      </c>
      <c r="AW165" s="14" t="s">
        <v>33</v>
      </c>
      <c r="AX165" s="14" t="s">
        <v>85</v>
      </c>
      <c r="AY165" s="257" t="s">
        <v>156</v>
      </c>
    </row>
    <row r="166" s="2" customFormat="1" ht="37.8" customHeight="1">
      <c r="A166" s="38"/>
      <c r="B166" s="39"/>
      <c r="C166" s="218" t="s">
        <v>114</v>
      </c>
      <c r="D166" s="218" t="s">
        <v>159</v>
      </c>
      <c r="E166" s="219" t="s">
        <v>234</v>
      </c>
      <c r="F166" s="220" t="s">
        <v>235</v>
      </c>
      <c r="G166" s="221" t="s">
        <v>176</v>
      </c>
      <c r="H166" s="222">
        <v>12</v>
      </c>
      <c r="I166" s="223"/>
      <c r="J166" s="224">
        <f>ROUND(I166*H166,2)</f>
        <v>0</v>
      </c>
      <c r="K166" s="220" t="s">
        <v>177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0.00012</v>
      </c>
      <c r="R166" s="227">
        <f>Q166*H166</f>
        <v>0.0014400000000000001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220</v>
      </c>
      <c r="AT166" s="229" t="s">
        <v>159</v>
      </c>
      <c r="AU166" s="229" t="s">
        <v>165</v>
      </c>
      <c r="AY166" s="17" t="s">
        <v>156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165</v>
      </c>
      <c r="BK166" s="230">
        <f>ROUND(I166*H166,2)</f>
        <v>0</v>
      </c>
      <c r="BL166" s="17" t="s">
        <v>220</v>
      </c>
      <c r="BM166" s="229" t="s">
        <v>236</v>
      </c>
    </row>
    <row r="167" s="2" customFormat="1">
      <c r="A167" s="38"/>
      <c r="B167" s="39"/>
      <c r="C167" s="40"/>
      <c r="D167" s="231" t="s">
        <v>167</v>
      </c>
      <c r="E167" s="40"/>
      <c r="F167" s="232" t="s">
        <v>237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167</v>
      </c>
      <c r="AU167" s="17" t="s">
        <v>165</v>
      </c>
    </row>
    <row r="168" s="2" customFormat="1" ht="16.5" customHeight="1">
      <c r="A168" s="38"/>
      <c r="B168" s="39"/>
      <c r="C168" s="218" t="s">
        <v>117</v>
      </c>
      <c r="D168" s="218" t="s">
        <v>159</v>
      </c>
      <c r="E168" s="219" t="s">
        <v>238</v>
      </c>
      <c r="F168" s="220" t="s">
        <v>239</v>
      </c>
      <c r="G168" s="221" t="s">
        <v>176</v>
      </c>
      <c r="H168" s="222">
        <v>12</v>
      </c>
      <c r="I168" s="223"/>
      <c r="J168" s="224">
        <f>ROUND(I168*H168,2)</f>
        <v>0</v>
      </c>
      <c r="K168" s="220" t="s">
        <v>177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0.0016199999999999999</v>
      </c>
      <c r="R168" s="227">
        <f>Q168*H168</f>
        <v>0.019439999999999999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220</v>
      </c>
      <c r="AT168" s="229" t="s">
        <v>159</v>
      </c>
      <c r="AU168" s="229" t="s">
        <v>165</v>
      </c>
      <c r="AY168" s="17" t="s">
        <v>156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165</v>
      </c>
      <c r="BK168" s="230">
        <f>ROUND(I168*H168,2)</f>
        <v>0</v>
      </c>
      <c r="BL168" s="17" t="s">
        <v>220</v>
      </c>
      <c r="BM168" s="229" t="s">
        <v>240</v>
      </c>
    </row>
    <row r="169" s="2" customFormat="1">
      <c r="A169" s="38"/>
      <c r="B169" s="39"/>
      <c r="C169" s="40"/>
      <c r="D169" s="231" t="s">
        <v>167</v>
      </c>
      <c r="E169" s="40"/>
      <c r="F169" s="232" t="s">
        <v>241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167</v>
      </c>
      <c r="AU169" s="17" t="s">
        <v>165</v>
      </c>
    </row>
    <row r="170" s="2" customFormat="1" ht="16.5" customHeight="1">
      <c r="A170" s="38"/>
      <c r="B170" s="39"/>
      <c r="C170" s="218" t="s">
        <v>242</v>
      </c>
      <c r="D170" s="218" t="s">
        <v>159</v>
      </c>
      <c r="E170" s="219" t="s">
        <v>243</v>
      </c>
      <c r="F170" s="220" t="s">
        <v>244</v>
      </c>
      <c r="G170" s="221" t="s">
        <v>219</v>
      </c>
      <c r="H170" s="222">
        <v>1</v>
      </c>
      <c r="I170" s="223"/>
      <c r="J170" s="224">
        <f>ROUND(I170*H170,2)</f>
        <v>0</v>
      </c>
      <c r="K170" s="220" t="s">
        <v>177</v>
      </c>
      <c r="L170" s="44"/>
      <c r="M170" s="225" t="s">
        <v>1</v>
      </c>
      <c r="N170" s="226" t="s">
        <v>43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220</v>
      </c>
      <c r="AT170" s="229" t="s">
        <v>159</v>
      </c>
      <c r="AU170" s="229" t="s">
        <v>165</v>
      </c>
      <c r="AY170" s="17" t="s">
        <v>156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165</v>
      </c>
      <c r="BK170" s="230">
        <f>ROUND(I170*H170,2)</f>
        <v>0</v>
      </c>
      <c r="BL170" s="17" t="s">
        <v>220</v>
      </c>
      <c r="BM170" s="229" t="s">
        <v>245</v>
      </c>
    </row>
    <row r="171" s="2" customFormat="1">
      <c r="A171" s="38"/>
      <c r="B171" s="39"/>
      <c r="C171" s="40"/>
      <c r="D171" s="231" t="s">
        <v>167</v>
      </c>
      <c r="E171" s="40"/>
      <c r="F171" s="232" t="s">
        <v>246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167</v>
      </c>
      <c r="AU171" s="17" t="s">
        <v>165</v>
      </c>
    </row>
    <row r="172" s="2" customFormat="1" ht="24.15" customHeight="1">
      <c r="A172" s="38"/>
      <c r="B172" s="39"/>
      <c r="C172" s="218" t="s">
        <v>247</v>
      </c>
      <c r="D172" s="218" t="s">
        <v>159</v>
      </c>
      <c r="E172" s="219" t="s">
        <v>248</v>
      </c>
      <c r="F172" s="220" t="s">
        <v>249</v>
      </c>
      <c r="G172" s="221" t="s">
        <v>219</v>
      </c>
      <c r="H172" s="222">
        <v>1</v>
      </c>
      <c r="I172" s="223"/>
      <c r="J172" s="224">
        <f>ROUND(I172*H172,2)</f>
        <v>0</v>
      </c>
      <c r="K172" s="220" t="s">
        <v>177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0.00023000000000000001</v>
      </c>
      <c r="R172" s="227">
        <f>Q172*H172</f>
        <v>0.00023000000000000001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220</v>
      </c>
      <c r="AT172" s="229" t="s">
        <v>159</v>
      </c>
      <c r="AU172" s="229" t="s">
        <v>165</v>
      </c>
      <c r="AY172" s="17" t="s">
        <v>156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165</v>
      </c>
      <c r="BK172" s="230">
        <f>ROUND(I172*H172,2)</f>
        <v>0</v>
      </c>
      <c r="BL172" s="17" t="s">
        <v>220</v>
      </c>
      <c r="BM172" s="229" t="s">
        <v>250</v>
      </c>
    </row>
    <row r="173" s="2" customFormat="1">
      <c r="A173" s="38"/>
      <c r="B173" s="39"/>
      <c r="C173" s="40"/>
      <c r="D173" s="231" t="s">
        <v>167</v>
      </c>
      <c r="E173" s="40"/>
      <c r="F173" s="232" t="s">
        <v>251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167</v>
      </c>
      <c r="AU173" s="17" t="s">
        <v>165</v>
      </c>
    </row>
    <row r="174" s="13" customFormat="1">
      <c r="A174" s="13"/>
      <c r="B174" s="237"/>
      <c r="C174" s="238"/>
      <c r="D174" s="231" t="s">
        <v>170</v>
      </c>
      <c r="E174" s="239" t="s">
        <v>1</v>
      </c>
      <c r="F174" s="240" t="s">
        <v>252</v>
      </c>
      <c r="G174" s="238"/>
      <c r="H174" s="239" t="s">
        <v>1</v>
      </c>
      <c r="I174" s="241"/>
      <c r="J174" s="238"/>
      <c r="K174" s="238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170</v>
      </c>
      <c r="AU174" s="246" t="s">
        <v>165</v>
      </c>
      <c r="AV174" s="13" t="s">
        <v>85</v>
      </c>
      <c r="AW174" s="13" t="s">
        <v>33</v>
      </c>
      <c r="AX174" s="13" t="s">
        <v>77</v>
      </c>
      <c r="AY174" s="246" t="s">
        <v>156</v>
      </c>
    </row>
    <row r="175" s="14" customFormat="1">
      <c r="A175" s="14"/>
      <c r="B175" s="247"/>
      <c r="C175" s="248"/>
      <c r="D175" s="231" t="s">
        <v>170</v>
      </c>
      <c r="E175" s="249" t="s">
        <v>1</v>
      </c>
      <c r="F175" s="250" t="s">
        <v>85</v>
      </c>
      <c r="G175" s="248"/>
      <c r="H175" s="251">
        <v>1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170</v>
      </c>
      <c r="AU175" s="257" t="s">
        <v>165</v>
      </c>
      <c r="AV175" s="14" t="s">
        <v>165</v>
      </c>
      <c r="AW175" s="14" t="s">
        <v>33</v>
      </c>
      <c r="AX175" s="14" t="s">
        <v>85</v>
      </c>
      <c r="AY175" s="257" t="s">
        <v>156</v>
      </c>
    </row>
    <row r="176" s="2" customFormat="1" ht="24.15" customHeight="1">
      <c r="A176" s="38"/>
      <c r="B176" s="39"/>
      <c r="C176" s="218" t="s">
        <v>8</v>
      </c>
      <c r="D176" s="218" t="s">
        <v>159</v>
      </c>
      <c r="E176" s="219" t="s">
        <v>253</v>
      </c>
      <c r="F176" s="220" t="s">
        <v>254</v>
      </c>
      <c r="G176" s="221" t="s">
        <v>255</v>
      </c>
      <c r="H176" s="268"/>
      <c r="I176" s="223"/>
      <c r="J176" s="224">
        <f>ROUND(I176*H176,2)</f>
        <v>0</v>
      </c>
      <c r="K176" s="220" t="s">
        <v>177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220</v>
      </c>
      <c r="AT176" s="229" t="s">
        <v>159</v>
      </c>
      <c r="AU176" s="229" t="s">
        <v>165</v>
      </c>
      <c r="AY176" s="17" t="s">
        <v>156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165</v>
      </c>
      <c r="BK176" s="230">
        <f>ROUND(I176*H176,2)</f>
        <v>0</v>
      </c>
      <c r="BL176" s="17" t="s">
        <v>220</v>
      </c>
      <c r="BM176" s="229" t="s">
        <v>256</v>
      </c>
    </row>
    <row r="177" s="2" customFormat="1">
      <c r="A177" s="38"/>
      <c r="B177" s="39"/>
      <c r="C177" s="40"/>
      <c r="D177" s="231" t="s">
        <v>167</v>
      </c>
      <c r="E177" s="40"/>
      <c r="F177" s="232" t="s">
        <v>257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167</v>
      </c>
      <c r="AU177" s="17" t="s">
        <v>165</v>
      </c>
    </row>
    <row r="178" s="12" customFormat="1" ht="22.8" customHeight="1">
      <c r="A178" s="12"/>
      <c r="B178" s="202"/>
      <c r="C178" s="203"/>
      <c r="D178" s="204" t="s">
        <v>76</v>
      </c>
      <c r="E178" s="216" t="s">
        <v>258</v>
      </c>
      <c r="F178" s="216" t="s">
        <v>259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SUM(P179:P194)</f>
        <v>0</v>
      </c>
      <c r="Q178" s="210"/>
      <c r="R178" s="211">
        <f>SUM(R179:R194)</f>
        <v>0.27461270999999998</v>
      </c>
      <c r="S178" s="210"/>
      <c r="T178" s="212">
        <f>SUM(T179:T194)</f>
        <v>0.22625000000000001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165</v>
      </c>
      <c r="AT178" s="214" t="s">
        <v>76</v>
      </c>
      <c r="AU178" s="214" t="s">
        <v>85</v>
      </c>
      <c r="AY178" s="213" t="s">
        <v>156</v>
      </c>
      <c r="BK178" s="215">
        <f>SUM(BK179:BK194)</f>
        <v>0</v>
      </c>
    </row>
    <row r="179" s="2" customFormat="1" ht="21.75" customHeight="1">
      <c r="A179" s="38"/>
      <c r="B179" s="39"/>
      <c r="C179" s="218" t="s">
        <v>220</v>
      </c>
      <c r="D179" s="218" t="s">
        <v>159</v>
      </c>
      <c r="E179" s="219" t="s">
        <v>260</v>
      </c>
      <c r="F179" s="220" t="s">
        <v>261</v>
      </c>
      <c r="G179" s="221" t="s">
        <v>219</v>
      </c>
      <c r="H179" s="222">
        <v>1</v>
      </c>
      <c r="I179" s="223"/>
      <c r="J179" s="224">
        <f>ROUND(I179*H179,2)</f>
        <v>0</v>
      </c>
      <c r="K179" s="220" t="s">
        <v>177</v>
      </c>
      <c r="L179" s="44"/>
      <c r="M179" s="225" t="s">
        <v>1</v>
      </c>
      <c r="N179" s="226" t="s">
        <v>43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220</v>
      </c>
      <c r="AT179" s="229" t="s">
        <v>159</v>
      </c>
      <c r="AU179" s="229" t="s">
        <v>165</v>
      </c>
      <c r="AY179" s="17" t="s">
        <v>156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165</v>
      </c>
      <c r="BK179" s="230">
        <f>ROUND(I179*H179,2)</f>
        <v>0</v>
      </c>
      <c r="BL179" s="17" t="s">
        <v>220</v>
      </c>
      <c r="BM179" s="229" t="s">
        <v>262</v>
      </c>
    </row>
    <row r="180" s="2" customFormat="1">
      <c r="A180" s="38"/>
      <c r="B180" s="39"/>
      <c r="C180" s="40"/>
      <c r="D180" s="231" t="s">
        <v>167</v>
      </c>
      <c r="E180" s="40"/>
      <c r="F180" s="232" t="s">
        <v>263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167</v>
      </c>
      <c r="AU180" s="17" t="s">
        <v>165</v>
      </c>
    </row>
    <row r="181" s="2" customFormat="1" ht="24.15" customHeight="1">
      <c r="A181" s="38"/>
      <c r="B181" s="39"/>
      <c r="C181" s="218" t="s">
        <v>264</v>
      </c>
      <c r="D181" s="218" t="s">
        <v>159</v>
      </c>
      <c r="E181" s="219" t="s">
        <v>265</v>
      </c>
      <c r="F181" s="220" t="s">
        <v>266</v>
      </c>
      <c r="G181" s="221" t="s">
        <v>219</v>
      </c>
      <c r="H181" s="222">
        <v>1</v>
      </c>
      <c r="I181" s="223"/>
      <c r="J181" s="224">
        <f>ROUND(I181*H181,2)</f>
        <v>0</v>
      </c>
      <c r="K181" s="220" t="s">
        <v>177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0.00017000000000000001</v>
      </c>
      <c r="R181" s="227">
        <f>Q181*H181</f>
        <v>0.00017000000000000001</v>
      </c>
      <c r="S181" s="227">
        <v>0.22625000000000001</v>
      </c>
      <c r="T181" s="228">
        <f>S181*H181</f>
        <v>0.22625000000000001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220</v>
      </c>
      <c r="AT181" s="229" t="s">
        <v>159</v>
      </c>
      <c r="AU181" s="229" t="s">
        <v>165</v>
      </c>
      <c r="AY181" s="17" t="s">
        <v>156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165</v>
      </c>
      <c r="BK181" s="230">
        <f>ROUND(I181*H181,2)</f>
        <v>0</v>
      </c>
      <c r="BL181" s="17" t="s">
        <v>220</v>
      </c>
      <c r="BM181" s="229" t="s">
        <v>267</v>
      </c>
    </row>
    <row r="182" s="2" customFormat="1">
      <c r="A182" s="38"/>
      <c r="B182" s="39"/>
      <c r="C182" s="40"/>
      <c r="D182" s="231" t="s">
        <v>167</v>
      </c>
      <c r="E182" s="40"/>
      <c r="F182" s="232" t="s">
        <v>268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167</v>
      </c>
      <c r="AU182" s="17" t="s">
        <v>165</v>
      </c>
    </row>
    <row r="183" s="13" customFormat="1">
      <c r="A183" s="13"/>
      <c r="B183" s="237"/>
      <c r="C183" s="238"/>
      <c r="D183" s="231" t="s">
        <v>170</v>
      </c>
      <c r="E183" s="239" t="s">
        <v>1</v>
      </c>
      <c r="F183" s="240" t="s">
        <v>269</v>
      </c>
      <c r="G183" s="238"/>
      <c r="H183" s="239" t="s">
        <v>1</v>
      </c>
      <c r="I183" s="241"/>
      <c r="J183" s="238"/>
      <c r="K183" s="238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170</v>
      </c>
      <c r="AU183" s="246" t="s">
        <v>165</v>
      </c>
      <c r="AV183" s="13" t="s">
        <v>85</v>
      </c>
      <c r="AW183" s="13" t="s">
        <v>33</v>
      </c>
      <c r="AX183" s="13" t="s">
        <v>77</v>
      </c>
      <c r="AY183" s="246" t="s">
        <v>156</v>
      </c>
    </row>
    <row r="184" s="14" customFormat="1">
      <c r="A184" s="14"/>
      <c r="B184" s="247"/>
      <c r="C184" s="248"/>
      <c r="D184" s="231" t="s">
        <v>170</v>
      </c>
      <c r="E184" s="249" t="s">
        <v>1</v>
      </c>
      <c r="F184" s="250" t="s">
        <v>85</v>
      </c>
      <c r="G184" s="248"/>
      <c r="H184" s="251">
        <v>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170</v>
      </c>
      <c r="AU184" s="257" t="s">
        <v>165</v>
      </c>
      <c r="AV184" s="14" t="s">
        <v>165</v>
      </c>
      <c r="AW184" s="14" t="s">
        <v>33</v>
      </c>
      <c r="AX184" s="14" t="s">
        <v>85</v>
      </c>
      <c r="AY184" s="257" t="s">
        <v>156</v>
      </c>
    </row>
    <row r="185" s="2" customFormat="1" ht="33" customHeight="1">
      <c r="A185" s="38"/>
      <c r="B185" s="39"/>
      <c r="C185" s="218" t="s">
        <v>270</v>
      </c>
      <c r="D185" s="218" t="s">
        <v>159</v>
      </c>
      <c r="E185" s="219" t="s">
        <v>271</v>
      </c>
      <c r="F185" s="220" t="s">
        <v>272</v>
      </c>
      <c r="G185" s="221" t="s">
        <v>162</v>
      </c>
      <c r="H185" s="222">
        <v>1</v>
      </c>
      <c r="I185" s="223"/>
      <c r="J185" s="224">
        <f>ROUND(I185*H185,2)</f>
        <v>0</v>
      </c>
      <c r="K185" s="220" t="s">
        <v>163</v>
      </c>
      <c r="L185" s="44"/>
      <c r="M185" s="225" t="s">
        <v>1</v>
      </c>
      <c r="N185" s="226" t="s">
        <v>43</v>
      </c>
      <c r="O185" s="91"/>
      <c r="P185" s="227">
        <f>O185*H185</f>
        <v>0</v>
      </c>
      <c r="Q185" s="227">
        <v>0.27444270999999998</v>
      </c>
      <c r="R185" s="227">
        <f>Q185*H185</f>
        <v>0.27444270999999998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220</v>
      </c>
      <c r="AT185" s="229" t="s">
        <v>159</v>
      </c>
      <c r="AU185" s="229" t="s">
        <v>165</v>
      </c>
      <c r="AY185" s="17" t="s">
        <v>156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165</v>
      </c>
      <c r="BK185" s="230">
        <f>ROUND(I185*H185,2)</f>
        <v>0</v>
      </c>
      <c r="BL185" s="17" t="s">
        <v>220</v>
      </c>
      <c r="BM185" s="229" t="s">
        <v>273</v>
      </c>
    </row>
    <row r="186" s="2" customFormat="1">
      <c r="A186" s="38"/>
      <c r="B186" s="39"/>
      <c r="C186" s="40"/>
      <c r="D186" s="231" t="s">
        <v>167</v>
      </c>
      <c r="E186" s="40"/>
      <c r="F186" s="232" t="s">
        <v>274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167</v>
      </c>
      <c r="AU186" s="17" t="s">
        <v>165</v>
      </c>
    </row>
    <row r="187" s="2" customFormat="1">
      <c r="A187" s="38"/>
      <c r="B187" s="39"/>
      <c r="C187" s="40"/>
      <c r="D187" s="231" t="s">
        <v>168</v>
      </c>
      <c r="E187" s="40"/>
      <c r="F187" s="236" t="s">
        <v>275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168</v>
      </c>
      <c r="AU187" s="17" t="s">
        <v>165</v>
      </c>
    </row>
    <row r="188" s="14" customFormat="1">
      <c r="A188" s="14"/>
      <c r="B188" s="247"/>
      <c r="C188" s="248"/>
      <c r="D188" s="231" t="s">
        <v>170</v>
      </c>
      <c r="E188" s="249" t="s">
        <v>1</v>
      </c>
      <c r="F188" s="250" t="s">
        <v>85</v>
      </c>
      <c r="G188" s="248"/>
      <c r="H188" s="251">
        <v>1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170</v>
      </c>
      <c r="AU188" s="257" t="s">
        <v>165</v>
      </c>
      <c r="AV188" s="14" t="s">
        <v>165</v>
      </c>
      <c r="AW188" s="14" t="s">
        <v>33</v>
      </c>
      <c r="AX188" s="14" t="s">
        <v>85</v>
      </c>
      <c r="AY188" s="257" t="s">
        <v>156</v>
      </c>
    </row>
    <row r="189" s="2" customFormat="1" ht="16.5" customHeight="1">
      <c r="A189" s="38"/>
      <c r="B189" s="39"/>
      <c r="C189" s="218" t="s">
        <v>276</v>
      </c>
      <c r="D189" s="218" t="s">
        <v>159</v>
      </c>
      <c r="E189" s="219" t="s">
        <v>277</v>
      </c>
      <c r="F189" s="220" t="s">
        <v>278</v>
      </c>
      <c r="G189" s="221" t="s">
        <v>162</v>
      </c>
      <c r="H189" s="222">
        <v>1</v>
      </c>
      <c r="I189" s="223"/>
      <c r="J189" s="224">
        <f>ROUND(I189*H189,2)</f>
        <v>0</v>
      </c>
      <c r="K189" s="220" t="s">
        <v>177</v>
      </c>
      <c r="L189" s="44"/>
      <c r="M189" s="225" t="s">
        <v>1</v>
      </c>
      <c r="N189" s="226" t="s">
        <v>43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220</v>
      </c>
      <c r="AT189" s="229" t="s">
        <v>159</v>
      </c>
      <c r="AU189" s="229" t="s">
        <v>165</v>
      </c>
      <c r="AY189" s="17" t="s">
        <v>156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165</v>
      </c>
      <c r="BK189" s="230">
        <f>ROUND(I189*H189,2)</f>
        <v>0</v>
      </c>
      <c r="BL189" s="17" t="s">
        <v>220</v>
      </c>
      <c r="BM189" s="229" t="s">
        <v>279</v>
      </c>
    </row>
    <row r="190" s="2" customFormat="1">
      <c r="A190" s="38"/>
      <c r="B190" s="39"/>
      <c r="C190" s="40"/>
      <c r="D190" s="231" t="s">
        <v>167</v>
      </c>
      <c r="E190" s="40"/>
      <c r="F190" s="232" t="s">
        <v>280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167</v>
      </c>
      <c r="AU190" s="17" t="s">
        <v>165</v>
      </c>
    </row>
    <row r="191" s="2" customFormat="1" ht="24.15" customHeight="1">
      <c r="A191" s="38"/>
      <c r="B191" s="39"/>
      <c r="C191" s="218" t="s">
        <v>281</v>
      </c>
      <c r="D191" s="218" t="s">
        <v>159</v>
      </c>
      <c r="E191" s="219" t="s">
        <v>282</v>
      </c>
      <c r="F191" s="220" t="s">
        <v>283</v>
      </c>
      <c r="G191" s="221" t="s">
        <v>186</v>
      </c>
      <c r="H191" s="222">
        <v>0.42899999999999999</v>
      </c>
      <c r="I191" s="223"/>
      <c r="J191" s="224">
        <f>ROUND(I191*H191,2)</f>
        <v>0</v>
      </c>
      <c r="K191" s="220" t="s">
        <v>177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220</v>
      </c>
      <c r="AT191" s="229" t="s">
        <v>159</v>
      </c>
      <c r="AU191" s="229" t="s">
        <v>165</v>
      </c>
      <c r="AY191" s="17" t="s">
        <v>156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165</v>
      </c>
      <c r="BK191" s="230">
        <f>ROUND(I191*H191,2)</f>
        <v>0</v>
      </c>
      <c r="BL191" s="17" t="s">
        <v>220</v>
      </c>
      <c r="BM191" s="229" t="s">
        <v>284</v>
      </c>
    </row>
    <row r="192" s="2" customFormat="1">
      <c r="A192" s="38"/>
      <c r="B192" s="39"/>
      <c r="C192" s="40"/>
      <c r="D192" s="231" t="s">
        <v>167</v>
      </c>
      <c r="E192" s="40"/>
      <c r="F192" s="232" t="s">
        <v>285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167</v>
      </c>
      <c r="AU192" s="17" t="s">
        <v>165</v>
      </c>
    </row>
    <row r="193" s="2" customFormat="1" ht="21.75" customHeight="1">
      <c r="A193" s="38"/>
      <c r="B193" s="39"/>
      <c r="C193" s="218" t="s">
        <v>7</v>
      </c>
      <c r="D193" s="218" t="s">
        <v>159</v>
      </c>
      <c r="E193" s="219" t="s">
        <v>286</v>
      </c>
      <c r="F193" s="220" t="s">
        <v>287</v>
      </c>
      <c r="G193" s="221" t="s">
        <v>255</v>
      </c>
      <c r="H193" s="268"/>
      <c r="I193" s="223"/>
      <c r="J193" s="224">
        <f>ROUND(I193*H193,2)</f>
        <v>0</v>
      </c>
      <c r="K193" s="220" t="s">
        <v>177</v>
      </c>
      <c r="L193" s="44"/>
      <c r="M193" s="225" t="s">
        <v>1</v>
      </c>
      <c r="N193" s="226" t="s">
        <v>43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220</v>
      </c>
      <c r="AT193" s="229" t="s">
        <v>159</v>
      </c>
      <c r="AU193" s="229" t="s">
        <v>165</v>
      </c>
      <c r="AY193" s="17" t="s">
        <v>156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165</v>
      </c>
      <c r="BK193" s="230">
        <f>ROUND(I193*H193,2)</f>
        <v>0</v>
      </c>
      <c r="BL193" s="17" t="s">
        <v>220</v>
      </c>
      <c r="BM193" s="229" t="s">
        <v>288</v>
      </c>
    </row>
    <row r="194" s="2" customFormat="1">
      <c r="A194" s="38"/>
      <c r="B194" s="39"/>
      <c r="C194" s="40"/>
      <c r="D194" s="231" t="s">
        <v>167</v>
      </c>
      <c r="E194" s="40"/>
      <c r="F194" s="232" t="s">
        <v>289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167</v>
      </c>
      <c r="AU194" s="17" t="s">
        <v>165</v>
      </c>
    </row>
    <row r="195" s="12" customFormat="1" ht="22.8" customHeight="1">
      <c r="A195" s="12"/>
      <c r="B195" s="202"/>
      <c r="C195" s="203"/>
      <c r="D195" s="204" t="s">
        <v>76</v>
      </c>
      <c r="E195" s="216" t="s">
        <v>290</v>
      </c>
      <c r="F195" s="216" t="s">
        <v>291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SUM(P196:P197)</f>
        <v>0</v>
      </c>
      <c r="Q195" s="210"/>
      <c r="R195" s="211">
        <f>SUM(R196:R197)</f>
        <v>0.00036000000000000002</v>
      </c>
      <c r="S195" s="210"/>
      <c r="T195" s="212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165</v>
      </c>
      <c r="AT195" s="214" t="s">
        <v>76</v>
      </c>
      <c r="AU195" s="214" t="s">
        <v>85</v>
      </c>
      <c r="AY195" s="213" t="s">
        <v>156</v>
      </c>
      <c r="BK195" s="215">
        <f>SUM(BK196:BK197)</f>
        <v>0</v>
      </c>
    </row>
    <row r="196" s="2" customFormat="1" ht="24.15" customHeight="1">
      <c r="A196" s="38"/>
      <c r="B196" s="39"/>
      <c r="C196" s="218" t="s">
        <v>292</v>
      </c>
      <c r="D196" s="218" t="s">
        <v>159</v>
      </c>
      <c r="E196" s="219" t="s">
        <v>293</v>
      </c>
      <c r="F196" s="220" t="s">
        <v>294</v>
      </c>
      <c r="G196" s="221" t="s">
        <v>219</v>
      </c>
      <c r="H196" s="222">
        <v>1</v>
      </c>
      <c r="I196" s="223"/>
      <c r="J196" s="224">
        <f>ROUND(I196*H196,2)</f>
        <v>0</v>
      </c>
      <c r="K196" s="220" t="s">
        <v>177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0.00036000000000000002</v>
      </c>
      <c r="R196" s="227">
        <f>Q196*H196</f>
        <v>0.00036000000000000002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220</v>
      </c>
      <c r="AT196" s="229" t="s">
        <v>159</v>
      </c>
      <c r="AU196" s="229" t="s">
        <v>165</v>
      </c>
      <c r="AY196" s="17" t="s">
        <v>156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165</v>
      </c>
      <c r="BK196" s="230">
        <f>ROUND(I196*H196,2)</f>
        <v>0</v>
      </c>
      <c r="BL196" s="17" t="s">
        <v>220</v>
      </c>
      <c r="BM196" s="229" t="s">
        <v>295</v>
      </c>
    </row>
    <row r="197" s="2" customFormat="1">
      <c r="A197" s="38"/>
      <c r="B197" s="39"/>
      <c r="C197" s="40"/>
      <c r="D197" s="231" t="s">
        <v>167</v>
      </c>
      <c r="E197" s="40"/>
      <c r="F197" s="232" t="s">
        <v>296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167</v>
      </c>
      <c r="AU197" s="17" t="s">
        <v>165</v>
      </c>
    </row>
    <row r="198" s="12" customFormat="1" ht="22.8" customHeight="1">
      <c r="A198" s="12"/>
      <c r="B198" s="202"/>
      <c r="C198" s="203"/>
      <c r="D198" s="204" t="s">
        <v>76</v>
      </c>
      <c r="E198" s="216" t="s">
        <v>297</v>
      </c>
      <c r="F198" s="216" t="s">
        <v>298</v>
      </c>
      <c r="G198" s="203"/>
      <c r="H198" s="203"/>
      <c r="I198" s="206"/>
      <c r="J198" s="217">
        <f>BK198</f>
        <v>0</v>
      </c>
      <c r="K198" s="203"/>
      <c r="L198" s="208"/>
      <c r="M198" s="209"/>
      <c r="N198" s="210"/>
      <c r="O198" s="210"/>
      <c r="P198" s="211">
        <f>SUM(P199:P226)</f>
        <v>0</v>
      </c>
      <c r="Q198" s="210"/>
      <c r="R198" s="211">
        <f>SUM(R199:R226)</f>
        <v>0.012659999999999999</v>
      </c>
      <c r="S198" s="210"/>
      <c r="T198" s="212">
        <f>SUM(T199:T226)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3" t="s">
        <v>165</v>
      </c>
      <c r="AT198" s="214" t="s">
        <v>76</v>
      </c>
      <c r="AU198" s="214" t="s">
        <v>85</v>
      </c>
      <c r="AY198" s="213" t="s">
        <v>156</v>
      </c>
      <c r="BK198" s="215">
        <f>SUM(BK199:BK226)</f>
        <v>0</v>
      </c>
    </row>
    <row r="199" s="2" customFormat="1" ht="24.15" customHeight="1">
      <c r="A199" s="38"/>
      <c r="B199" s="39"/>
      <c r="C199" s="218" t="s">
        <v>299</v>
      </c>
      <c r="D199" s="218" t="s">
        <v>159</v>
      </c>
      <c r="E199" s="219" t="s">
        <v>300</v>
      </c>
      <c r="F199" s="220" t="s">
        <v>301</v>
      </c>
      <c r="G199" s="221" t="s">
        <v>176</v>
      </c>
      <c r="H199" s="222">
        <v>40</v>
      </c>
      <c r="I199" s="223"/>
      <c r="J199" s="224">
        <f>ROUND(I199*H199,2)</f>
        <v>0</v>
      </c>
      <c r="K199" s="220" t="s">
        <v>177</v>
      </c>
      <c r="L199" s="44"/>
      <c r="M199" s="225" t="s">
        <v>1</v>
      </c>
      <c r="N199" s="226" t="s">
        <v>43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220</v>
      </c>
      <c r="AT199" s="229" t="s">
        <v>159</v>
      </c>
      <c r="AU199" s="229" t="s">
        <v>165</v>
      </c>
      <c r="AY199" s="17" t="s">
        <v>156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165</v>
      </c>
      <c r="BK199" s="230">
        <f>ROUND(I199*H199,2)</f>
        <v>0</v>
      </c>
      <c r="BL199" s="17" t="s">
        <v>220</v>
      </c>
      <c r="BM199" s="229" t="s">
        <v>302</v>
      </c>
    </row>
    <row r="200" s="2" customFormat="1">
      <c r="A200" s="38"/>
      <c r="B200" s="39"/>
      <c r="C200" s="40"/>
      <c r="D200" s="231" t="s">
        <v>167</v>
      </c>
      <c r="E200" s="40"/>
      <c r="F200" s="232" t="s">
        <v>303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167</v>
      </c>
      <c r="AU200" s="17" t="s">
        <v>165</v>
      </c>
    </row>
    <row r="201" s="2" customFormat="1" ht="16.5" customHeight="1">
      <c r="A201" s="38"/>
      <c r="B201" s="39"/>
      <c r="C201" s="258" t="s">
        <v>304</v>
      </c>
      <c r="D201" s="258" t="s">
        <v>223</v>
      </c>
      <c r="E201" s="259" t="s">
        <v>305</v>
      </c>
      <c r="F201" s="260" t="s">
        <v>306</v>
      </c>
      <c r="G201" s="261" t="s">
        <v>176</v>
      </c>
      <c r="H201" s="262">
        <v>42</v>
      </c>
      <c r="I201" s="263"/>
      <c r="J201" s="264">
        <f>ROUND(I201*H201,2)</f>
        <v>0</v>
      </c>
      <c r="K201" s="260" t="s">
        <v>177</v>
      </c>
      <c r="L201" s="265"/>
      <c r="M201" s="266" t="s">
        <v>1</v>
      </c>
      <c r="N201" s="267" t="s">
        <v>43</v>
      </c>
      <c r="O201" s="91"/>
      <c r="P201" s="227">
        <f>O201*H201</f>
        <v>0</v>
      </c>
      <c r="Q201" s="227">
        <v>0.00012999999999999999</v>
      </c>
      <c r="R201" s="227">
        <f>Q201*H201</f>
        <v>0.0054599999999999996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226</v>
      </c>
      <c r="AT201" s="229" t="s">
        <v>223</v>
      </c>
      <c r="AU201" s="229" t="s">
        <v>165</v>
      </c>
      <c r="AY201" s="17" t="s">
        <v>156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165</v>
      </c>
      <c r="BK201" s="230">
        <f>ROUND(I201*H201,2)</f>
        <v>0</v>
      </c>
      <c r="BL201" s="17" t="s">
        <v>220</v>
      </c>
      <c r="BM201" s="229" t="s">
        <v>307</v>
      </c>
    </row>
    <row r="202" s="2" customFormat="1">
      <c r="A202" s="38"/>
      <c r="B202" s="39"/>
      <c r="C202" s="40"/>
      <c r="D202" s="231" t="s">
        <v>167</v>
      </c>
      <c r="E202" s="40"/>
      <c r="F202" s="232" t="s">
        <v>306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167</v>
      </c>
      <c r="AU202" s="17" t="s">
        <v>165</v>
      </c>
    </row>
    <row r="203" s="14" customFormat="1">
      <c r="A203" s="14"/>
      <c r="B203" s="247"/>
      <c r="C203" s="248"/>
      <c r="D203" s="231" t="s">
        <v>170</v>
      </c>
      <c r="E203" s="248"/>
      <c r="F203" s="250" t="s">
        <v>308</v>
      </c>
      <c r="G203" s="248"/>
      <c r="H203" s="251">
        <v>42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170</v>
      </c>
      <c r="AU203" s="257" t="s">
        <v>165</v>
      </c>
      <c r="AV203" s="14" t="s">
        <v>165</v>
      </c>
      <c r="AW203" s="14" t="s">
        <v>4</v>
      </c>
      <c r="AX203" s="14" t="s">
        <v>85</v>
      </c>
      <c r="AY203" s="257" t="s">
        <v>156</v>
      </c>
    </row>
    <row r="204" s="2" customFormat="1" ht="24.15" customHeight="1">
      <c r="A204" s="38"/>
      <c r="B204" s="39"/>
      <c r="C204" s="218" t="s">
        <v>309</v>
      </c>
      <c r="D204" s="218" t="s">
        <v>159</v>
      </c>
      <c r="E204" s="219" t="s">
        <v>310</v>
      </c>
      <c r="F204" s="220" t="s">
        <v>311</v>
      </c>
      <c r="G204" s="221" t="s">
        <v>219</v>
      </c>
      <c r="H204" s="222">
        <v>1</v>
      </c>
      <c r="I204" s="223"/>
      <c r="J204" s="224">
        <f>ROUND(I204*H204,2)</f>
        <v>0</v>
      </c>
      <c r="K204" s="220" t="s">
        <v>177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220</v>
      </c>
      <c r="AT204" s="229" t="s">
        <v>159</v>
      </c>
      <c r="AU204" s="229" t="s">
        <v>165</v>
      </c>
      <c r="AY204" s="17" t="s">
        <v>156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165</v>
      </c>
      <c r="BK204" s="230">
        <f>ROUND(I204*H204,2)</f>
        <v>0</v>
      </c>
      <c r="BL204" s="17" t="s">
        <v>220</v>
      </c>
      <c r="BM204" s="229" t="s">
        <v>312</v>
      </c>
    </row>
    <row r="205" s="2" customFormat="1">
      <c r="A205" s="38"/>
      <c r="B205" s="39"/>
      <c r="C205" s="40"/>
      <c r="D205" s="231" t="s">
        <v>167</v>
      </c>
      <c r="E205" s="40"/>
      <c r="F205" s="232" t="s">
        <v>313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167</v>
      </c>
      <c r="AU205" s="17" t="s">
        <v>165</v>
      </c>
    </row>
    <row r="206" s="2" customFormat="1" ht="16.5" customHeight="1">
      <c r="A206" s="38"/>
      <c r="B206" s="39"/>
      <c r="C206" s="258" t="s">
        <v>314</v>
      </c>
      <c r="D206" s="258" t="s">
        <v>223</v>
      </c>
      <c r="E206" s="259" t="s">
        <v>315</v>
      </c>
      <c r="F206" s="260" t="s">
        <v>316</v>
      </c>
      <c r="G206" s="261" t="s">
        <v>219</v>
      </c>
      <c r="H206" s="262">
        <v>1</v>
      </c>
      <c r="I206" s="263"/>
      <c r="J206" s="264">
        <f>ROUND(I206*H206,2)</f>
        <v>0</v>
      </c>
      <c r="K206" s="260" t="s">
        <v>317</v>
      </c>
      <c r="L206" s="265"/>
      <c r="M206" s="266" t="s">
        <v>1</v>
      </c>
      <c r="N206" s="267" t="s">
        <v>43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226</v>
      </c>
      <c r="AT206" s="229" t="s">
        <v>223</v>
      </c>
      <c r="AU206" s="229" t="s">
        <v>165</v>
      </c>
      <c r="AY206" s="17" t="s">
        <v>156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165</v>
      </c>
      <c r="BK206" s="230">
        <f>ROUND(I206*H206,2)</f>
        <v>0</v>
      </c>
      <c r="BL206" s="17" t="s">
        <v>220</v>
      </c>
      <c r="BM206" s="229" t="s">
        <v>318</v>
      </c>
    </row>
    <row r="207" s="2" customFormat="1">
      <c r="A207" s="38"/>
      <c r="B207" s="39"/>
      <c r="C207" s="40"/>
      <c r="D207" s="231" t="s">
        <v>167</v>
      </c>
      <c r="E207" s="40"/>
      <c r="F207" s="232" t="s">
        <v>316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167</v>
      </c>
      <c r="AU207" s="17" t="s">
        <v>165</v>
      </c>
    </row>
    <row r="208" s="2" customFormat="1">
      <c r="A208" s="38"/>
      <c r="B208" s="39"/>
      <c r="C208" s="40"/>
      <c r="D208" s="231" t="s">
        <v>168</v>
      </c>
      <c r="E208" s="40"/>
      <c r="F208" s="236" t="s">
        <v>319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168</v>
      </c>
      <c r="AU208" s="17" t="s">
        <v>165</v>
      </c>
    </row>
    <row r="209" s="2" customFormat="1" ht="33" customHeight="1">
      <c r="A209" s="38"/>
      <c r="B209" s="39"/>
      <c r="C209" s="218" t="s">
        <v>320</v>
      </c>
      <c r="D209" s="218" t="s">
        <v>159</v>
      </c>
      <c r="E209" s="219" t="s">
        <v>321</v>
      </c>
      <c r="F209" s="220" t="s">
        <v>322</v>
      </c>
      <c r="G209" s="221" t="s">
        <v>176</v>
      </c>
      <c r="H209" s="222">
        <v>40</v>
      </c>
      <c r="I209" s="223"/>
      <c r="J209" s="224">
        <f>ROUND(I209*H209,2)</f>
        <v>0</v>
      </c>
      <c r="K209" s="220" t="s">
        <v>177</v>
      </c>
      <c r="L209" s="44"/>
      <c r="M209" s="225" t="s">
        <v>1</v>
      </c>
      <c r="N209" s="226" t="s">
        <v>43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220</v>
      </c>
      <c r="AT209" s="229" t="s">
        <v>159</v>
      </c>
      <c r="AU209" s="229" t="s">
        <v>165</v>
      </c>
      <c r="AY209" s="17" t="s">
        <v>156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165</v>
      </c>
      <c r="BK209" s="230">
        <f>ROUND(I209*H209,2)</f>
        <v>0</v>
      </c>
      <c r="BL209" s="17" t="s">
        <v>220</v>
      </c>
      <c r="BM209" s="229" t="s">
        <v>323</v>
      </c>
    </row>
    <row r="210" s="2" customFormat="1">
      <c r="A210" s="38"/>
      <c r="B210" s="39"/>
      <c r="C210" s="40"/>
      <c r="D210" s="231" t="s">
        <v>167</v>
      </c>
      <c r="E210" s="40"/>
      <c r="F210" s="232" t="s">
        <v>324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167</v>
      </c>
      <c r="AU210" s="17" t="s">
        <v>165</v>
      </c>
    </row>
    <row r="211" s="13" customFormat="1">
      <c r="A211" s="13"/>
      <c r="B211" s="237"/>
      <c r="C211" s="238"/>
      <c r="D211" s="231" t="s">
        <v>170</v>
      </c>
      <c r="E211" s="239" t="s">
        <v>1</v>
      </c>
      <c r="F211" s="240" t="s">
        <v>325</v>
      </c>
      <c r="G211" s="238"/>
      <c r="H211" s="239" t="s">
        <v>1</v>
      </c>
      <c r="I211" s="241"/>
      <c r="J211" s="238"/>
      <c r="K211" s="238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170</v>
      </c>
      <c r="AU211" s="246" t="s">
        <v>165</v>
      </c>
      <c r="AV211" s="13" t="s">
        <v>85</v>
      </c>
      <c r="AW211" s="13" t="s">
        <v>33</v>
      </c>
      <c r="AX211" s="13" t="s">
        <v>77</v>
      </c>
      <c r="AY211" s="246" t="s">
        <v>156</v>
      </c>
    </row>
    <row r="212" s="14" customFormat="1">
      <c r="A212" s="14"/>
      <c r="B212" s="247"/>
      <c r="C212" s="248"/>
      <c r="D212" s="231" t="s">
        <v>170</v>
      </c>
      <c r="E212" s="249" t="s">
        <v>1</v>
      </c>
      <c r="F212" s="250" t="s">
        <v>326</v>
      </c>
      <c r="G212" s="248"/>
      <c r="H212" s="251">
        <v>40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170</v>
      </c>
      <c r="AU212" s="257" t="s">
        <v>165</v>
      </c>
      <c r="AV212" s="14" t="s">
        <v>165</v>
      </c>
      <c r="AW212" s="14" t="s">
        <v>33</v>
      </c>
      <c r="AX212" s="14" t="s">
        <v>85</v>
      </c>
      <c r="AY212" s="257" t="s">
        <v>156</v>
      </c>
    </row>
    <row r="213" s="2" customFormat="1" ht="24.15" customHeight="1">
      <c r="A213" s="38"/>
      <c r="B213" s="39"/>
      <c r="C213" s="258" t="s">
        <v>327</v>
      </c>
      <c r="D213" s="258" t="s">
        <v>223</v>
      </c>
      <c r="E213" s="259" t="s">
        <v>328</v>
      </c>
      <c r="F213" s="260" t="s">
        <v>329</v>
      </c>
      <c r="G213" s="261" t="s">
        <v>176</v>
      </c>
      <c r="H213" s="262">
        <v>40</v>
      </c>
      <c r="I213" s="263"/>
      <c r="J213" s="264">
        <f>ROUND(I213*H213,2)</f>
        <v>0</v>
      </c>
      <c r="K213" s="260" t="s">
        <v>177</v>
      </c>
      <c r="L213" s="265"/>
      <c r="M213" s="266" t="s">
        <v>1</v>
      </c>
      <c r="N213" s="267" t="s">
        <v>43</v>
      </c>
      <c r="O213" s="91"/>
      <c r="P213" s="227">
        <f>O213*H213</f>
        <v>0</v>
      </c>
      <c r="Q213" s="227">
        <v>0.00017000000000000001</v>
      </c>
      <c r="R213" s="227">
        <f>Q213*H213</f>
        <v>0.0068000000000000005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226</v>
      </c>
      <c r="AT213" s="229" t="s">
        <v>223</v>
      </c>
      <c r="AU213" s="229" t="s">
        <v>165</v>
      </c>
      <c r="AY213" s="17" t="s">
        <v>156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165</v>
      </c>
      <c r="BK213" s="230">
        <f>ROUND(I213*H213,2)</f>
        <v>0</v>
      </c>
      <c r="BL213" s="17" t="s">
        <v>220</v>
      </c>
      <c r="BM213" s="229" t="s">
        <v>330</v>
      </c>
    </row>
    <row r="214" s="2" customFormat="1">
      <c r="A214" s="38"/>
      <c r="B214" s="39"/>
      <c r="C214" s="40"/>
      <c r="D214" s="231" t="s">
        <v>167</v>
      </c>
      <c r="E214" s="40"/>
      <c r="F214" s="232" t="s">
        <v>329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167</v>
      </c>
      <c r="AU214" s="17" t="s">
        <v>165</v>
      </c>
    </row>
    <row r="215" s="14" customFormat="1">
      <c r="A215" s="14"/>
      <c r="B215" s="247"/>
      <c r="C215" s="248"/>
      <c r="D215" s="231" t="s">
        <v>170</v>
      </c>
      <c r="E215" s="249" t="s">
        <v>1</v>
      </c>
      <c r="F215" s="250" t="s">
        <v>326</v>
      </c>
      <c r="G215" s="248"/>
      <c r="H215" s="251">
        <v>40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7" t="s">
        <v>170</v>
      </c>
      <c r="AU215" s="257" t="s">
        <v>165</v>
      </c>
      <c r="AV215" s="14" t="s">
        <v>165</v>
      </c>
      <c r="AW215" s="14" t="s">
        <v>33</v>
      </c>
      <c r="AX215" s="14" t="s">
        <v>85</v>
      </c>
      <c r="AY215" s="257" t="s">
        <v>156</v>
      </c>
    </row>
    <row r="216" s="2" customFormat="1" ht="21.75" customHeight="1">
      <c r="A216" s="38"/>
      <c r="B216" s="39"/>
      <c r="C216" s="218" t="s">
        <v>331</v>
      </c>
      <c r="D216" s="218" t="s">
        <v>159</v>
      </c>
      <c r="E216" s="219" t="s">
        <v>332</v>
      </c>
      <c r="F216" s="220" t="s">
        <v>333</v>
      </c>
      <c r="G216" s="221" t="s">
        <v>219</v>
      </c>
      <c r="H216" s="222">
        <v>1</v>
      </c>
      <c r="I216" s="223"/>
      <c r="J216" s="224">
        <f>ROUND(I216*H216,2)</f>
        <v>0</v>
      </c>
      <c r="K216" s="220" t="s">
        <v>177</v>
      </c>
      <c r="L216" s="44"/>
      <c r="M216" s="225" t="s">
        <v>1</v>
      </c>
      <c r="N216" s="226" t="s">
        <v>43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220</v>
      </c>
      <c r="AT216" s="229" t="s">
        <v>159</v>
      </c>
      <c r="AU216" s="229" t="s">
        <v>165</v>
      </c>
      <c r="AY216" s="17" t="s">
        <v>156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165</v>
      </c>
      <c r="BK216" s="230">
        <f>ROUND(I216*H216,2)</f>
        <v>0</v>
      </c>
      <c r="BL216" s="17" t="s">
        <v>220</v>
      </c>
      <c r="BM216" s="229" t="s">
        <v>334</v>
      </c>
    </row>
    <row r="217" s="2" customFormat="1">
      <c r="A217" s="38"/>
      <c r="B217" s="39"/>
      <c r="C217" s="40"/>
      <c r="D217" s="231" t="s">
        <v>167</v>
      </c>
      <c r="E217" s="40"/>
      <c r="F217" s="232" t="s">
        <v>335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167</v>
      </c>
      <c r="AU217" s="17" t="s">
        <v>165</v>
      </c>
    </row>
    <row r="218" s="2" customFormat="1" ht="16.5" customHeight="1">
      <c r="A218" s="38"/>
      <c r="B218" s="39"/>
      <c r="C218" s="258" t="s">
        <v>336</v>
      </c>
      <c r="D218" s="258" t="s">
        <v>223</v>
      </c>
      <c r="E218" s="259" t="s">
        <v>337</v>
      </c>
      <c r="F218" s="260" t="s">
        <v>338</v>
      </c>
      <c r="G218" s="261" t="s">
        <v>219</v>
      </c>
      <c r="H218" s="262">
        <v>1</v>
      </c>
      <c r="I218" s="263"/>
      <c r="J218" s="264">
        <f>ROUND(I218*H218,2)</f>
        <v>0</v>
      </c>
      <c r="K218" s="260" t="s">
        <v>177</v>
      </c>
      <c r="L218" s="265"/>
      <c r="M218" s="266" t="s">
        <v>1</v>
      </c>
      <c r="N218" s="267" t="s">
        <v>43</v>
      </c>
      <c r="O218" s="91"/>
      <c r="P218" s="227">
        <f>O218*H218</f>
        <v>0</v>
      </c>
      <c r="Q218" s="227">
        <v>0.00040000000000000002</v>
      </c>
      <c r="R218" s="227">
        <f>Q218*H218</f>
        <v>0.00040000000000000002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226</v>
      </c>
      <c r="AT218" s="229" t="s">
        <v>223</v>
      </c>
      <c r="AU218" s="229" t="s">
        <v>165</v>
      </c>
      <c r="AY218" s="17" t="s">
        <v>156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165</v>
      </c>
      <c r="BK218" s="230">
        <f>ROUND(I218*H218,2)</f>
        <v>0</v>
      </c>
      <c r="BL218" s="17" t="s">
        <v>220</v>
      </c>
      <c r="BM218" s="229" t="s">
        <v>339</v>
      </c>
    </row>
    <row r="219" s="2" customFormat="1">
      <c r="A219" s="38"/>
      <c r="B219" s="39"/>
      <c r="C219" s="40"/>
      <c r="D219" s="231" t="s">
        <v>167</v>
      </c>
      <c r="E219" s="40"/>
      <c r="F219" s="232" t="s">
        <v>338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167</v>
      </c>
      <c r="AU219" s="17" t="s">
        <v>165</v>
      </c>
    </row>
    <row r="220" s="2" customFormat="1" ht="24.15" customHeight="1">
      <c r="A220" s="38"/>
      <c r="B220" s="39"/>
      <c r="C220" s="218" t="s">
        <v>340</v>
      </c>
      <c r="D220" s="218" t="s">
        <v>159</v>
      </c>
      <c r="E220" s="219" t="s">
        <v>341</v>
      </c>
      <c r="F220" s="220" t="s">
        <v>342</v>
      </c>
      <c r="G220" s="221" t="s">
        <v>219</v>
      </c>
      <c r="H220" s="222">
        <v>1</v>
      </c>
      <c r="I220" s="223"/>
      <c r="J220" s="224">
        <f>ROUND(I220*H220,2)</f>
        <v>0</v>
      </c>
      <c r="K220" s="220" t="s">
        <v>177</v>
      </c>
      <c r="L220" s="44"/>
      <c r="M220" s="225" t="s">
        <v>1</v>
      </c>
      <c r="N220" s="226" t="s">
        <v>43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220</v>
      </c>
      <c r="AT220" s="229" t="s">
        <v>159</v>
      </c>
      <c r="AU220" s="229" t="s">
        <v>165</v>
      </c>
      <c r="AY220" s="17" t="s">
        <v>156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165</v>
      </c>
      <c r="BK220" s="230">
        <f>ROUND(I220*H220,2)</f>
        <v>0</v>
      </c>
      <c r="BL220" s="17" t="s">
        <v>220</v>
      </c>
      <c r="BM220" s="229" t="s">
        <v>343</v>
      </c>
    </row>
    <row r="221" s="2" customFormat="1">
      <c r="A221" s="38"/>
      <c r="B221" s="39"/>
      <c r="C221" s="40"/>
      <c r="D221" s="231" t="s">
        <v>167</v>
      </c>
      <c r="E221" s="40"/>
      <c r="F221" s="232" t="s">
        <v>344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167</v>
      </c>
      <c r="AU221" s="17" t="s">
        <v>165</v>
      </c>
    </row>
    <row r="222" s="13" customFormat="1">
      <c r="A222" s="13"/>
      <c r="B222" s="237"/>
      <c r="C222" s="238"/>
      <c r="D222" s="231" t="s">
        <v>170</v>
      </c>
      <c r="E222" s="239" t="s">
        <v>1</v>
      </c>
      <c r="F222" s="240" t="s">
        <v>345</v>
      </c>
      <c r="G222" s="238"/>
      <c r="H222" s="239" t="s">
        <v>1</v>
      </c>
      <c r="I222" s="241"/>
      <c r="J222" s="238"/>
      <c r="K222" s="238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170</v>
      </c>
      <c r="AU222" s="246" t="s">
        <v>165</v>
      </c>
      <c r="AV222" s="13" t="s">
        <v>85</v>
      </c>
      <c r="AW222" s="13" t="s">
        <v>33</v>
      </c>
      <c r="AX222" s="13" t="s">
        <v>77</v>
      </c>
      <c r="AY222" s="246" t="s">
        <v>156</v>
      </c>
    </row>
    <row r="223" s="13" customFormat="1">
      <c r="A223" s="13"/>
      <c r="B223" s="237"/>
      <c r="C223" s="238"/>
      <c r="D223" s="231" t="s">
        <v>170</v>
      </c>
      <c r="E223" s="239" t="s">
        <v>1</v>
      </c>
      <c r="F223" s="240" t="s">
        <v>346</v>
      </c>
      <c r="G223" s="238"/>
      <c r="H223" s="239" t="s">
        <v>1</v>
      </c>
      <c r="I223" s="241"/>
      <c r="J223" s="238"/>
      <c r="K223" s="238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170</v>
      </c>
      <c r="AU223" s="246" t="s">
        <v>165</v>
      </c>
      <c r="AV223" s="13" t="s">
        <v>85</v>
      </c>
      <c r="AW223" s="13" t="s">
        <v>33</v>
      </c>
      <c r="AX223" s="13" t="s">
        <v>77</v>
      </c>
      <c r="AY223" s="246" t="s">
        <v>156</v>
      </c>
    </row>
    <row r="224" s="14" customFormat="1">
      <c r="A224" s="14"/>
      <c r="B224" s="247"/>
      <c r="C224" s="248"/>
      <c r="D224" s="231" t="s">
        <v>170</v>
      </c>
      <c r="E224" s="249" t="s">
        <v>1</v>
      </c>
      <c r="F224" s="250" t="s">
        <v>85</v>
      </c>
      <c r="G224" s="248"/>
      <c r="H224" s="251">
        <v>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7" t="s">
        <v>170</v>
      </c>
      <c r="AU224" s="257" t="s">
        <v>165</v>
      </c>
      <c r="AV224" s="14" t="s">
        <v>165</v>
      </c>
      <c r="AW224" s="14" t="s">
        <v>33</v>
      </c>
      <c r="AX224" s="14" t="s">
        <v>85</v>
      </c>
      <c r="AY224" s="257" t="s">
        <v>156</v>
      </c>
    </row>
    <row r="225" s="2" customFormat="1" ht="24.15" customHeight="1">
      <c r="A225" s="38"/>
      <c r="B225" s="39"/>
      <c r="C225" s="218" t="s">
        <v>226</v>
      </c>
      <c r="D225" s="218" t="s">
        <v>159</v>
      </c>
      <c r="E225" s="219" t="s">
        <v>347</v>
      </c>
      <c r="F225" s="220" t="s">
        <v>348</v>
      </c>
      <c r="G225" s="221" t="s">
        <v>255</v>
      </c>
      <c r="H225" s="268"/>
      <c r="I225" s="223"/>
      <c r="J225" s="224">
        <f>ROUND(I225*H225,2)</f>
        <v>0</v>
      </c>
      <c r="K225" s="220" t="s">
        <v>177</v>
      </c>
      <c r="L225" s="44"/>
      <c r="M225" s="225" t="s">
        <v>1</v>
      </c>
      <c r="N225" s="226" t="s">
        <v>43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220</v>
      </c>
      <c r="AT225" s="229" t="s">
        <v>159</v>
      </c>
      <c r="AU225" s="229" t="s">
        <v>165</v>
      </c>
      <c r="AY225" s="17" t="s">
        <v>156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165</v>
      </c>
      <c r="BK225" s="230">
        <f>ROUND(I225*H225,2)</f>
        <v>0</v>
      </c>
      <c r="BL225" s="17" t="s">
        <v>220</v>
      </c>
      <c r="BM225" s="229" t="s">
        <v>349</v>
      </c>
    </row>
    <row r="226" s="2" customFormat="1">
      <c r="A226" s="38"/>
      <c r="B226" s="39"/>
      <c r="C226" s="40"/>
      <c r="D226" s="231" t="s">
        <v>167</v>
      </c>
      <c r="E226" s="40"/>
      <c r="F226" s="232" t="s">
        <v>350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167</v>
      </c>
      <c r="AU226" s="17" t="s">
        <v>165</v>
      </c>
    </row>
    <row r="227" s="12" customFormat="1" ht="25.92" customHeight="1">
      <c r="A227" s="12"/>
      <c r="B227" s="202"/>
      <c r="C227" s="203"/>
      <c r="D227" s="204" t="s">
        <v>76</v>
      </c>
      <c r="E227" s="205" t="s">
        <v>351</v>
      </c>
      <c r="F227" s="205" t="s">
        <v>352</v>
      </c>
      <c r="G227" s="203"/>
      <c r="H227" s="203"/>
      <c r="I227" s="206"/>
      <c r="J227" s="207">
        <f>BK227</f>
        <v>0</v>
      </c>
      <c r="K227" s="203"/>
      <c r="L227" s="208"/>
      <c r="M227" s="209"/>
      <c r="N227" s="210"/>
      <c r="O227" s="210"/>
      <c r="P227" s="211">
        <f>SUM(P228:P281)</f>
        <v>0</v>
      </c>
      <c r="Q227" s="210"/>
      <c r="R227" s="211">
        <f>SUM(R228:R281)</f>
        <v>0.009689999999999999</v>
      </c>
      <c r="S227" s="210"/>
      <c r="T227" s="212">
        <f>SUM(T228:T281)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164</v>
      </c>
      <c r="AT227" s="214" t="s">
        <v>76</v>
      </c>
      <c r="AU227" s="214" t="s">
        <v>77</v>
      </c>
      <c r="AY227" s="213" t="s">
        <v>156</v>
      </c>
      <c r="BK227" s="215">
        <f>SUM(BK228:BK281)</f>
        <v>0</v>
      </c>
    </row>
    <row r="228" s="2" customFormat="1" ht="16.5" customHeight="1">
      <c r="A228" s="38"/>
      <c r="B228" s="39"/>
      <c r="C228" s="218" t="s">
        <v>353</v>
      </c>
      <c r="D228" s="218" t="s">
        <v>159</v>
      </c>
      <c r="E228" s="219" t="s">
        <v>354</v>
      </c>
      <c r="F228" s="220" t="s">
        <v>355</v>
      </c>
      <c r="G228" s="221" t="s">
        <v>356</v>
      </c>
      <c r="H228" s="222">
        <v>24</v>
      </c>
      <c r="I228" s="223"/>
      <c r="J228" s="224">
        <f>ROUND(I228*H228,2)</f>
        <v>0</v>
      </c>
      <c r="K228" s="220" t="s">
        <v>357</v>
      </c>
      <c r="L228" s="44"/>
      <c r="M228" s="225" t="s">
        <v>1</v>
      </c>
      <c r="N228" s="226" t="s">
        <v>43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358</v>
      </c>
      <c r="AT228" s="229" t="s">
        <v>159</v>
      </c>
      <c r="AU228" s="229" t="s">
        <v>85</v>
      </c>
      <c r="AY228" s="17" t="s">
        <v>156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165</v>
      </c>
      <c r="BK228" s="230">
        <f>ROUND(I228*H228,2)</f>
        <v>0</v>
      </c>
      <c r="BL228" s="17" t="s">
        <v>358</v>
      </c>
      <c r="BM228" s="229" t="s">
        <v>359</v>
      </c>
    </row>
    <row r="229" s="2" customFormat="1">
      <c r="A229" s="38"/>
      <c r="B229" s="39"/>
      <c r="C229" s="40"/>
      <c r="D229" s="231" t="s">
        <v>167</v>
      </c>
      <c r="E229" s="40"/>
      <c r="F229" s="232" t="s">
        <v>360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167</v>
      </c>
      <c r="AU229" s="17" t="s">
        <v>85</v>
      </c>
    </row>
    <row r="230" s="2" customFormat="1">
      <c r="A230" s="38"/>
      <c r="B230" s="39"/>
      <c r="C230" s="40"/>
      <c r="D230" s="231" t="s">
        <v>168</v>
      </c>
      <c r="E230" s="40"/>
      <c r="F230" s="236" t="s">
        <v>361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168</v>
      </c>
      <c r="AU230" s="17" t="s">
        <v>85</v>
      </c>
    </row>
    <row r="231" s="13" customFormat="1">
      <c r="A231" s="13"/>
      <c r="B231" s="237"/>
      <c r="C231" s="238"/>
      <c r="D231" s="231" t="s">
        <v>170</v>
      </c>
      <c r="E231" s="239" t="s">
        <v>1</v>
      </c>
      <c r="F231" s="240" t="s">
        <v>362</v>
      </c>
      <c r="G231" s="238"/>
      <c r="H231" s="239" t="s">
        <v>1</v>
      </c>
      <c r="I231" s="241"/>
      <c r="J231" s="238"/>
      <c r="K231" s="238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170</v>
      </c>
      <c r="AU231" s="246" t="s">
        <v>85</v>
      </c>
      <c r="AV231" s="13" t="s">
        <v>85</v>
      </c>
      <c r="AW231" s="13" t="s">
        <v>33</v>
      </c>
      <c r="AX231" s="13" t="s">
        <v>77</v>
      </c>
      <c r="AY231" s="246" t="s">
        <v>156</v>
      </c>
    </row>
    <row r="232" s="14" customFormat="1">
      <c r="A232" s="14"/>
      <c r="B232" s="247"/>
      <c r="C232" s="248"/>
      <c r="D232" s="231" t="s">
        <v>170</v>
      </c>
      <c r="E232" s="249" t="s">
        <v>1</v>
      </c>
      <c r="F232" s="250" t="s">
        <v>304</v>
      </c>
      <c r="G232" s="248"/>
      <c r="H232" s="251">
        <v>24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170</v>
      </c>
      <c r="AU232" s="257" t="s">
        <v>85</v>
      </c>
      <c r="AV232" s="14" t="s">
        <v>165</v>
      </c>
      <c r="AW232" s="14" t="s">
        <v>33</v>
      </c>
      <c r="AX232" s="14" t="s">
        <v>85</v>
      </c>
      <c r="AY232" s="257" t="s">
        <v>156</v>
      </c>
    </row>
    <row r="233" s="2" customFormat="1" ht="16.5" customHeight="1">
      <c r="A233" s="38"/>
      <c r="B233" s="39"/>
      <c r="C233" s="218" t="s">
        <v>363</v>
      </c>
      <c r="D233" s="218" t="s">
        <v>159</v>
      </c>
      <c r="E233" s="219" t="s">
        <v>364</v>
      </c>
      <c r="F233" s="220" t="s">
        <v>365</v>
      </c>
      <c r="G233" s="221" t="s">
        <v>356</v>
      </c>
      <c r="H233" s="222">
        <v>8</v>
      </c>
      <c r="I233" s="223"/>
      <c r="J233" s="224">
        <f>ROUND(I233*H233,2)</f>
        <v>0</v>
      </c>
      <c r="K233" s="220" t="s">
        <v>177</v>
      </c>
      <c r="L233" s="44"/>
      <c r="M233" s="225" t="s">
        <v>1</v>
      </c>
      <c r="N233" s="226" t="s">
        <v>43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358</v>
      </c>
      <c r="AT233" s="229" t="s">
        <v>159</v>
      </c>
      <c r="AU233" s="229" t="s">
        <v>85</v>
      </c>
      <c r="AY233" s="17" t="s">
        <v>156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165</v>
      </c>
      <c r="BK233" s="230">
        <f>ROUND(I233*H233,2)</f>
        <v>0</v>
      </c>
      <c r="BL233" s="17" t="s">
        <v>358</v>
      </c>
      <c r="BM233" s="229" t="s">
        <v>366</v>
      </c>
    </row>
    <row r="234" s="2" customFormat="1">
      <c r="A234" s="38"/>
      <c r="B234" s="39"/>
      <c r="C234" s="40"/>
      <c r="D234" s="231" t="s">
        <v>167</v>
      </c>
      <c r="E234" s="40"/>
      <c r="F234" s="232" t="s">
        <v>367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167</v>
      </c>
      <c r="AU234" s="17" t="s">
        <v>85</v>
      </c>
    </row>
    <row r="235" s="13" customFormat="1">
      <c r="A235" s="13"/>
      <c r="B235" s="237"/>
      <c r="C235" s="238"/>
      <c r="D235" s="231" t="s">
        <v>170</v>
      </c>
      <c r="E235" s="239" t="s">
        <v>1</v>
      </c>
      <c r="F235" s="240" t="s">
        <v>368</v>
      </c>
      <c r="G235" s="238"/>
      <c r="H235" s="239" t="s">
        <v>1</v>
      </c>
      <c r="I235" s="241"/>
      <c r="J235" s="238"/>
      <c r="K235" s="238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170</v>
      </c>
      <c r="AU235" s="246" t="s">
        <v>85</v>
      </c>
      <c r="AV235" s="13" t="s">
        <v>85</v>
      </c>
      <c r="AW235" s="13" t="s">
        <v>33</v>
      </c>
      <c r="AX235" s="13" t="s">
        <v>77</v>
      </c>
      <c r="AY235" s="246" t="s">
        <v>156</v>
      </c>
    </row>
    <row r="236" s="14" customFormat="1">
      <c r="A236" s="14"/>
      <c r="B236" s="247"/>
      <c r="C236" s="248"/>
      <c r="D236" s="231" t="s">
        <v>170</v>
      </c>
      <c r="E236" s="249" t="s">
        <v>1</v>
      </c>
      <c r="F236" s="250" t="s">
        <v>164</v>
      </c>
      <c r="G236" s="248"/>
      <c r="H236" s="251">
        <v>4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7" t="s">
        <v>170</v>
      </c>
      <c r="AU236" s="257" t="s">
        <v>85</v>
      </c>
      <c r="AV236" s="14" t="s">
        <v>165</v>
      </c>
      <c r="AW236" s="14" t="s">
        <v>33</v>
      </c>
      <c r="AX236" s="14" t="s">
        <v>77</v>
      </c>
      <c r="AY236" s="257" t="s">
        <v>156</v>
      </c>
    </row>
    <row r="237" s="13" customFormat="1">
      <c r="A237" s="13"/>
      <c r="B237" s="237"/>
      <c r="C237" s="238"/>
      <c r="D237" s="231" t="s">
        <v>170</v>
      </c>
      <c r="E237" s="239" t="s">
        <v>1</v>
      </c>
      <c r="F237" s="240" t="s">
        <v>369</v>
      </c>
      <c r="G237" s="238"/>
      <c r="H237" s="239" t="s">
        <v>1</v>
      </c>
      <c r="I237" s="241"/>
      <c r="J237" s="238"/>
      <c r="K237" s="238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170</v>
      </c>
      <c r="AU237" s="246" t="s">
        <v>85</v>
      </c>
      <c r="AV237" s="13" t="s">
        <v>85</v>
      </c>
      <c r="AW237" s="13" t="s">
        <v>33</v>
      </c>
      <c r="AX237" s="13" t="s">
        <v>77</v>
      </c>
      <c r="AY237" s="246" t="s">
        <v>156</v>
      </c>
    </row>
    <row r="238" s="14" customFormat="1">
      <c r="A238" s="14"/>
      <c r="B238" s="247"/>
      <c r="C238" s="248"/>
      <c r="D238" s="231" t="s">
        <v>170</v>
      </c>
      <c r="E238" s="249" t="s">
        <v>1</v>
      </c>
      <c r="F238" s="250" t="s">
        <v>164</v>
      </c>
      <c r="G238" s="248"/>
      <c r="H238" s="251">
        <v>4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170</v>
      </c>
      <c r="AU238" s="257" t="s">
        <v>85</v>
      </c>
      <c r="AV238" s="14" t="s">
        <v>165</v>
      </c>
      <c r="AW238" s="14" t="s">
        <v>33</v>
      </c>
      <c r="AX238" s="14" t="s">
        <v>77</v>
      </c>
      <c r="AY238" s="257" t="s">
        <v>156</v>
      </c>
    </row>
    <row r="239" s="15" customFormat="1">
      <c r="A239" s="15"/>
      <c r="B239" s="269"/>
      <c r="C239" s="270"/>
      <c r="D239" s="231" t="s">
        <v>170</v>
      </c>
      <c r="E239" s="271" t="s">
        <v>1</v>
      </c>
      <c r="F239" s="272" t="s">
        <v>370</v>
      </c>
      <c r="G239" s="270"/>
      <c r="H239" s="273">
        <v>8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170</v>
      </c>
      <c r="AU239" s="279" t="s">
        <v>85</v>
      </c>
      <c r="AV239" s="15" t="s">
        <v>164</v>
      </c>
      <c r="AW239" s="15" t="s">
        <v>33</v>
      </c>
      <c r="AX239" s="15" t="s">
        <v>85</v>
      </c>
      <c r="AY239" s="279" t="s">
        <v>156</v>
      </c>
    </row>
    <row r="240" s="2" customFormat="1" ht="21.75" customHeight="1">
      <c r="A240" s="38"/>
      <c r="B240" s="39"/>
      <c r="C240" s="258" t="s">
        <v>371</v>
      </c>
      <c r="D240" s="258" t="s">
        <v>223</v>
      </c>
      <c r="E240" s="259" t="s">
        <v>372</v>
      </c>
      <c r="F240" s="260" t="s">
        <v>373</v>
      </c>
      <c r="G240" s="261" t="s">
        <v>1</v>
      </c>
      <c r="H240" s="262">
        <v>1</v>
      </c>
      <c r="I240" s="263"/>
      <c r="J240" s="264">
        <f>ROUND(I240*H240,2)</f>
        <v>0</v>
      </c>
      <c r="K240" s="260" t="s">
        <v>163</v>
      </c>
      <c r="L240" s="265"/>
      <c r="M240" s="266" t="s">
        <v>1</v>
      </c>
      <c r="N240" s="267" t="s">
        <v>43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358</v>
      </c>
      <c r="AT240" s="229" t="s">
        <v>223</v>
      </c>
      <c r="AU240" s="229" t="s">
        <v>85</v>
      </c>
      <c r="AY240" s="17" t="s">
        <v>156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165</v>
      </c>
      <c r="BK240" s="230">
        <f>ROUND(I240*H240,2)</f>
        <v>0</v>
      </c>
      <c r="BL240" s="17" t="s">
        <v>358</v>
      </c>
      <c r="BM240" s="229" t="s">
        <v>374</v>
      </c>
    </row>
    <row r="241" s="2" customFormat="1">
      <c r="A241" s="38"/>
      <c r="B241" s="39"/>
      <c r="C241" s="40"/>
      <c r="D241" s="231" t="s">
        <v>167</v>
      </c>
      <c r="E241" s="40"/>
      <c r="F241" s="232" t="s">
        <v>373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167</v>
      </c>
      <c r="AU241" s="17" t="s">
        <v>85</v>
      </c>
    </row>
    <row r="242" s="2" customFormat="1">
      <c r="A242" s="38"/>
      <c r="B242" s="39"/>
      <c r="C242" s="40"/>
      <c r="D242" s="231" t="s">
        <v>168</v>
      </c>
      <c r="E242" s="40"/>
      <c r="F242" s="236" t="s">
        <v>375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168</v>
      </c>
      <c r="AU242" s="17" t="s">
        <v>85</v>
      </c>
    </row>
    <row r="243" s="13" customFormat="1">
      <c r="A243" s="13"/>
      <c r="B243" s="237"/>
      <c r="C243" s="238"/>
      <c r="D243" s="231" t="s">
        <v>170</v>
      </c>
      <c r="E243" s="239" t="s">
        <v>1</v>
      </c>
      <c r="F243" s="240" t="s">
        <v>376</v>
      </c>
      <c r="G243" s="238"/>
      <c r="H243" s="239" t="s">
        <v>1</v>
      </c>
      <c r="I243" s="241"/>
      <c r="J243" s="238"/>
      <c r="K243" s="238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170</v>
      </c>
      <c r="AU243" s="246" t="s">
        <v>85</v>
      </c>
      <c r="AV243" s="13" t="s">
        <v>85</v>
      </c>
      <c r="AW243" s="13" t="s">
        <v>33</v>
      </c>
      <c r="AX243" s="13" t="s">
        <v>77</v>
      </c>
      <c r="AY243" s="246" t="s">
        <v>156</v>
      </c>
    </row>
    <row r="244" s="14" customFormat="1">
      <c r="A244" s="14"/>
      <c r="B244" s="247"/>
      <c r="C244" s="248"/>
      <c r="D244" s="231" t="s">
        <v>170</v>
      </c>
      <c r="E244" s="249" t="s">
        <v>1</v>
      </c>
      <c r="F244" s="250" t="s">
        <v>85</v>
      </c>
      <c r="G244" s="248"/>
      <c r="H244" s="251">
        <v>1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7" t="s">
        <v>170</v>
      </c>
      <c r="AU244" s="257" t="s">
        <v>85</v>
      </c>
      <c r="AV244" s="14" t="s">
        <v>165</v>
      </c>
      <c r="AW244" s="14" t="s">
        <v>33</v>
      </c>
      <c r="AX244" s="14" t="s">
        <v>85</v>
      </c>
      <c r="AY244" s="257" t="s">
        <v>156</v>
      </c>
    </row>
    <row r="245" s="2" customFormat="1" ht="16.5" customHeight="1">
      <c r="A245" s="38"/>
      <c r="B245" s="39"/>
      <c r="C245" s="218" t="s">
        <v>377</v>
      </c>
      <c r="D245" s="218" t="s">
        <v>159</v>
      </c>
      <c r="E245" s="219" t="s">
        <v>378</v>
      </c>
      <c r="F245" s="220" t="s">
        <v>379</v>
      </c>
      <c r="G245" s="221" t="s">
        <v>356</v>
      </c>
      <c r="H245" s="222">
        <v>4</v>
      </c>
      <c r="I245" s="223"/>
      <c r="J245" s="224">
        <f>ROUND(I245*H245,2)</f>
        <v>0</v>
      </c>
      <c r="K245" s="220" t="s">
        <v>177</v>
      </c>
      <c r="L245" s="44"/>
      <c r="M245" s="225" t="s">
        <v>1</v>
      </c>
      <c r="N245" s="226" t="s">
        <v>43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358</v>
      </c>
      <c r="AT245" s="229" t="s">
        <v>159</v>
      </c>
      <c r="AU245" s="229" t="s">
        <v>85</v>
      </c>
      <c r="AY245" s="17" t="s">
        <v>156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165</v>
      </c>
      <c r="BK245" s="230">
        <f>ROUND(I245*H245,2)</f>
        <v>0</v>
      </c>
      <c r="BL245" s="17" t="s">
        <v>358</v>
      </c>
      <c r="BM245" s="229" t="s">
        <v>380</v>
      </c>
    </row>
    <row r="246" s="2" customFormat="1">
      <c r="A246" s="38"/>
      <c r="B246" s="39"/>
      <c r="C246" s="40"/>
      <c r="D246" s="231" t="s">
        <v>167</v>
      </c>
      <c r="E246" s="40"/>
      <c r="F246" s="232" t="s">
        <v>381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167</v>
      </c>
      <c r="AU246" s="17" t="s">
        <v>85</v>
      </c>
    </row>
    <row r="247" s="13" customFormat="1">
      <c r="A247" s="13"/>
      <c r="B247" s="237"/>
      <c r="C247" s="238"/>
      <c r="D247" s="231" t="s">
        <v>170</v>
      </c>
      <c r="E247" s="239" t="s">
        <v>1</v>
      </c>
      <c r="F247" s="240" t="s">
        <v>382</v>
      </c>
      <c r="G247" s="238"/>
      <c r="H247" s="239" t="s">
        <v>1</v>
      </c>
      <c r="I247" s="241"/>
      <c r="J247" s="238"/>
      <c r="K247" s="238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170</v>
      </c>
      <c r="AU247" s="246" t="s">
        <v>85</v>
      </c>
      <c r="AV247" s="13" t="s">
        <v>85</v>
      </c>
      <c r="AW247" s="13" t="s">
        <v>33</v>
      </c>
      <c r="AX247" s="13" t="s">
        <v>77</v>
      </c>
      <c r="AY247" s="246" t="s">
        <v>156</v>
      </c>
    </row>
    <row r="248" s="14" customFormat="1">
      <c r="A248" s="14"/>
      <c r="B248" s="247"/>
      <c r="C248" s="248"/>
      <c r="D248" s="231" t="s">
        <v>170</v>
      </c>
      <c r="E248" s="249" t="s">
        <v>1</v>
      </c>
      <c r="F248" s="250" t="s">
        <v>164</v>
      </c>
      <c r="G248" s="248"/>
      <c r="H248" s="251">
        <v>4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7" t="s">
        <v>170</v>
      </c>
      <c r="AU248" s="257" t="s">
        <v>85</v>
      </c>
      <c r="AV248" s="14" t="s">
        <v>165</v>
      </c>
      <c r="AW248" s="14" t="s">
        <v>33</v>
      </c>
      <c r="AX248" s="14" t="s">
        <v>77</v>
      </c>
      <c r="AY248" s="257" t="s">
        <v>156</v>
      </c>
    </row>
    <row r="249" s="15" customFormat="1">
      <c r="A249" s="15"/>
      <c r="B249" s="269"/>
      <c r="C249" s="270"/>
      <c r="D249" s="231" t="s">
        <v>170</v>
      </c>
      <c r="E249" s="271" t="s">
        <v>1</v>
      </c>
      <c r="F249" s="272" t="s">
        <v>370</v>
      </c>
      <c r="G249" s="270"/>
      <c r="H249" s="273">
        <v>4</v>
      </c>
      <c r="I249" s="274"/>
      <c r="J249" s="270"/>
      <c r="K249" s="270"/>
      <c r="L249" s="275"/>
      <c r="M249" s="276"/>
      <c r="N249" s="277"/>
      <c r="O249" s="277"/>
      <c r="P249" s="277"/>
      <c r="Q249" s="277"/>
      <c r="R249" s="277"/>
      <c r="S249" s="277"/>
      <c r="T249" s="278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9" t="s">
        <v>170</v>
      </c>
      <c r="AU249" s="279" t="s">
        <v>85</v>
      </c>
      <c r="AV249" s="15" t="s">
        <v>164</v>
      </c>
      <c r="AW249" s="15" t="s">
        <v>33</v>
      </c>
      <c r="AX249" s="15" t="s">
        <v>85</v>
      </c>
      <c r="AY249" s="279" t="s">
        <v>156</v>
      </c>
    </row>
    <row r="250" s="2" customFormat="1" ht="16.5" customHeight="1">
      <c r="A250" s="38"/>
      <c r="B250" s="39"/>
      <c r="C250" s="258" t="s">
        <v>383</v>
      </c>
      <c r="D250" s="258" t="s">
        <v>223</v>
      </c>
      <c r="E250" s="259" t="s">
        <v>384</v>
      </c>
      <c r="F250" s="260" t="s">
        <v>385</v>
      </c>
      <c r="G250" s="261" t="s">
        <v>219</v>
      </c>
      <c r="H250" s="262">
        <v>1</v>
      </c>
      <c r="I250" s="263"/>
      <c r="J250" s="264">
        <f>ROUND(I250*H250,2)</f>
        <v>0</v>
      </c>
      <c r="K250" s="260" t="s">
        <v>163</v>
      </c>
      <c r="L250" s="265"/>
      <c r="M250" s="266" t="s">
        <v>1</v>
      </c>
      <c r="N250" s="267" t="s">
        <v>43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358</v>
      </c>
      <c r="AT250" s="229" t="s">
        <v>223</v>
      </c>
      <c r="AU250" s="229" t="s">
        <v>85</v>
      </c>
      <c r="AY250" s="17" t="s">
        <v>156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165</v>
      </c>
      <c r="BK250" s="230">
        <f>ROUND(I250*H250,2)</f>
        <v>0</v>
      </c>
      <c r="BL250" s="17" t="s">
        <v>358</v>
      </c>
      <c r="BM250" s="229" t="s">
        <v>386</v>
      </c>
    </row>
    <row r="251" s="2" customFormat="1">
      <c r="A251" s="38"/>
      <c r="B251" s="39"/>
      <c r="C251" s="40"/>
      <c r="D251" s="231" t="s">
        <v>167</v>
      </c>
      <c r="E251" s="40"/>
      <c r="F251" s="232" t="s">
        <v>385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167</v>
      </c>
      <c r="AU251" s="17" t="s">
        <v>85</v>
      </c>
    </row>
    <row r="252" s="2" customFormat="1">
      <c r="A252" s="38"/>
      <c r="B252" s="39"/>
      <c r="C252" s="40"/>
      <c r="D252" s="231" t="s">
        <v>168</v>
      </c>
      <c r="E252" s="40"/>
      <c r="F252" s="236" t="s">
        <v>387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168</v>
      </c>
      <c r="AU252" s="17" t="s">
        <v>85</v>
      </c>
    </row>
    <row r="253" s="14" customFormat="1">
      <c r="A253" s="14"/>
      <c r="B253" s="247"/>
      <c r="C253" s="248"/>
      <c r="D253" s="231" t="s">
        <v>170</v>
      </c>
      <c r="E253" s="249" t="s">
        <v>1</v>
      </c>
      <c r="F253" s="250" t="s">
        <v>85</v>
      </c>
      <c r="G253" s="248"/>
      <c r="H253" s="251">
        <v>1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7" t="s">
        <v>170</v>
      </c>
      <c r="AU253" s="257" t="s">
        <v>85</v>
      </c>
      <c r="AV253" s="14" t="s">
        <v>165</v>
      </c>
      <c r="AW253" s="14" t="s">
        <v>33</v>
      </c>
      <c r="AX253" s="14" t="s">
        <v>85</v>
      </c>
      <c r="AY253" s="257" t="s">
        <v>156</v>
      </c>
    </row>
    <row r="254" s="2" customFormat="1" ht="24.15" customHeight="1">
      <c r="A254" s="38"/>
      <c r="B254" s="39"/>
      <c r="C254" s="218" t="s">
        <v>388</v>
      </c>
      <c r="D254" s="218" t="s">
        <v>159</v>
      </c>
      <c r="E254" s="219" t="s">
        <v>389</v>
      </c>
      <c r="F254" s="220" t="s">
        <v>390</v>
      </c>
      <c r="G254" s="221" t="s">
        <v>356</v>
      </c>
      <c r="H254" s="222">
        <v>2</v>
      </c>
      <c r="I254" s="223"/>
      <c r="J254" s="224">
        <f>ROUND(I254*H254,2)</f>
        <v>0</v>
      </c>
      <c r="K254" s="220" t="s">
        <v>177</v>
      </c>
      <c r="L254" s="44"/>
      <c r="M254" s="225" t="s">
        <v>1</v>
      </c>
      <c r="N254" s="226" t="s">
        <v>43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358</v>
      </c>
      <c r="AT254" s="229" t="s">
        <v>159</v>
      </c>
      <c r="AU254" s="229" t="s">
        <v>85</v>
      </c>
      <c r="AY254" s="17" t="s">
        <v>156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165</v>
      </c>
      <c r="BK254" s="230">
        <f>ROUND(I254*H254,2)</f>
        <v>0</v>
      </c>
      <c r="BL254" s="17" t="s">
        <v>358</v>
      </c>
      <c r="BM254" s="229" t="s">
        <v>391</v>
      </c>
    </row>
    <row r="255" s="2" customFormat="1">
      <c r="A255" s="38"/>
      <c r="B255" s="39"/>
      <c r="C255" s="40"/>
      <c r="D255" s="231" t="s">
        <v>167</v>
      </c>
      <c r="E255" s="40"/>
      <c r="F255" s="232" t="s">
        <v>392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167</v>
      </c>
      <c r="AU255" s="17" t="s">
        <v>85</v>
      </c>
    </row>
    <row r="256" s="13" customFormat="1">
      <c r="A256" s="13"/>
      <c r="B256" s="237"/>
      <c r="C256" s="238"/>
      <c r="D256" s="231" t="s">
        <v>170</v>
      </c>
      <c r="E256" s="239" t="s">
        <v>1</v>
      </c>
      <c r="F256" s="240" t="s">
        <v>393</v>
      </c>
      <c r="G256" s="238"/>
      <c r="H256" s="239" t="s">
        <v>1</v>
      </c>
      <c r="I256" s="241"/>
      <c r="J256" s="238"/>
      <c r="K256" s="238"/>
      <c r="L256" s="242"/>
      <c r="M256" s="243"/>
      <c r="N256" s="244"/>
      <c r="O256" s="244"/>
      <c r="P256" s="244"/>
      <c r="Q256" s="244"/>
      <c r="R256" s="244"/>
      <c r="S256" s="244"/>
      <c r="T256" s="24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6" t="s">
        <v>170</v>
      </c>
      <c r="AU256" s="246" t="s">
        <v>85</v>
      </c>
      <c r="AV256" s="13" t="s">
        <v>85</v>
      </c>
      <c r="AW256" s="13" t="s">
        <v>33</v>
      </c>
      <c r="AX256" s="13" t="s">
        <v>77</v>
      </c>
      <c r="AY256" s="246" t="s">
        <v>156</v>
      </c>
    </row>
    <row r="257" s="14" customFormat="1">
      <c r="A257" s="14"/>
      <c r="B257" s="247"/>
      <c r="C257" s="248"/>
      <c r="D257" s="231" t="s">
        <v>170</v>
      </c>
      <c r="E257" s="249" t="s">
        <v>1</v>
      </c>
      <c r="F257" s="250" t="s">
        <v>165</v>
      </c>
      <c r="G257" s="248"/>
      <c r="H257" s="251">
        <v>2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7" t="s">
        <v>170</v>
      </c>
      <c r="AU257" s="257" t="s">
        <v>85</v>
      </c>
      <c r="AV257" s="14" t="s">
        <v>165</v>
      </c>
      <c r="AW257" s="14" t="s">
        <v>33</v>
      </c>
      <c r="AX257" s="14" t="s">
        <v>85</v>
      </c>
      <c r="AY257" s="257" t="s">
        <v>156</v>
      </c>
    </row>
    <row r="258" s="2" customFormat="1" ht="24.15" customHeight="1">
      <c r="A258" s="38"/>
      <c r="B258" s="39"/>
      <c r="C258" s="258" t="s">
        <v>394</v>
      </c>
      <c r="D258" s="258" t="s">
        <v>223</v>
      </c>
      <c r="E258" s="259" t="s">
        <v>395</v>
      </c>
      <c r="F258" s="260" t="s">
        <v>396</v>
      </c>
      <c r="G258" s="261" t="s">
        <v>219</v>
      </c>
      <c r="H258" s="262">
        <v>1</v>
      </c>
      <c r="I258" s="263"/>
      <c r="J258" s="264">
        <f>ROUND(I258*H258,2)</f>
        <v>0</v>
      </c>
      <c r="K258" s="260" t="s">
        <v>317</v>
      </c>
      <c r="L258" s="265"/>
      <c r="M258" s="266" t="s">
        <v>1</v>
      </c>
      <c r="N258" s="267" t="s">
        <v>43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358</v>
      </c>
      <c r="AT258" s="229" t="s">
        <v>223</v>
      </c>
      <c r="AU258" s="229" t="s">
        <v>85</v>
      </c>
      <c r="AY258" s="17" t="s">
        <v>156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165</v>
      </c>
      <c r="BK258" s="230">
        <f>ROUND(I258*H258,2)</f>
        <v>0</v>
      </c>
      <c r="BL258" s="17" t="s">
        <v>358</v>
      </c>
      <c r="BM258" s="229" t="s">
        <v>397</v>
      </c>
    </row>
    <row r="259" s="2" customFormat="1">
      <c r="A259" s="38"/>
      <c r="B259" s="39"/>
      <c r="C259" s="40"/>
      <c r="D259" s="231" t="s">
        <v>167</v>
      </c>
      <c r="E259" s="40"/>
      <c r="F259" s="232" t="s">
        <v>396</v>
      </c>
      <c r="G259" s="40"/>
      <c r="H259" s="40"/>
      <c r="I259" s="233"/>
      <c r="J259" s="40"/>
      <c r="K259" s="40"/>
      <c r="L259" s="44"/>
      <c r="M259" s="234"/>
      <c r="N259" s="235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167</v>
      </c>
      <c r="AU259" s="17" t="s">
        <v>85</v>
      </c>
    </row>
    <row r="260" s="13" customFormat="1">
      <c r="A260" s="13"/>
      <c r="B260" s="237"/>
      <c r="C260" s="238"/>
      <c r="D260" s="231" t="s">
        <v>170</v>
      </c>
      <c r="E260" s="239" t="s">
        <v>1</v>
      </c>
      <c r="F260" s="240" t="s">
        <v>398</v>
      </c>
      <c r="G260" s="238"/>
      <c r="H260" s="239" t="s">
        <v>1</v>
      </c>
      <c r="I260" s="241"/>
      <c r="J260" s="238"/>
      <c r="K260" s="238"/>
      <c r="L260" s="242"/>
      <c r="M260" s="243"/>
      <c r="N260" s="244"/>
      <c r="O260" s="244"/>
      <c r="P260" s="244"/>
      <c r="Q260" s="244"/>
      <c r="R260" s="244"/>
      <c r="S260" s="244"/>
      <c r="T260" s="24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6" t="s">
        <v>170</v>
      </c>
      <c r="AU260" s="246" t="s">
        <v>85</v>
      </c>
      <c r="AV260" s="13" t="s">
        <v>85</v>
      </c>
      <c r="AW260" s="13" t="s">
        <v>33</v>
      </c>
      <c r="AX260" s="13" t="s">
        <v>77</v>
      </c>
      <c r="AY260" s="246" t="s">
        <v>156</v>
      </c>
    </row>
    <row r="261" s="14" customFormat="1">
      <c r="A261" s="14"/>
      <c r="B261" s="247"/>
      <c r="C261" s="248"/>
      <c r="D261" s="231" t="s">
        <v>170</v>
      </c>
      <c r="E261" s="249" t="s">
        <v>1</v>
      </c>
      <c r="F261" s="250" t="s">
        <v>85</v>
      </c>
      <c r="G261" s="248"/>
      <c r="H261" s="251">
        <v>1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7" t="s">
        <v>170</v>
      </c>
      <c r="AU261" s="257" t="s">
        <v>85</v>
      </c>
      <c r="AV261" s="14" t="s">
        <v>165</v>
      </c>
      <c r="AW261" s="14" t="s">
        <v>33</v>
      </c>
      <c r="AX261" s="14" t="s">
        <v>85</v>
      </c>
      <c r="AY261" s="257" t="s">
        <v>156</v>
      </c>
    </row>
    <row r="262" s="2" customFormat="1" ht="16.5" customHeight="1">
      <c r="A262" s="38"/>
      <c r="B262" s="39"/>
      <c r="C262" s="218" t="s">
        <v>326</v>
      </c>
      <c r="D262" s="218" t="s">
        <v>159</v>
      </c>
      <c r="E262" s="219" t="s">
        <v>399</v>
      </c>
      <c r="F262" s="220" t="s">
        <v>400</v>
      </c>
      <c r="G262" s="221" t="s">
        <v>356</v>
      </c>
      <c r="H262" s="222">
        <v>4</v>
      </c>
      <c r="I262" s="223"/>
      <c r="J262" s="224">
        <f>ROUND(I262*H262,2)</f>
        <v>0</v>
      </c>
      <c r="K262" s="220" t="s">
        <v>177</v>
      </c>
      <c r="L262" s="44"/>
      <c r="M262" s="225" t="s">
        <v>1</v>
      </c>
      <c r="N262" s="226" t="s">
        <v>43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358</v>
      </c>
      <c r="AT262" s="229" t="s">
        <v>159</v>
      </c>
      <c r="AU262" s="229" t="s">
        <v>85</v>
      </c>
      <c r="AY262" s="17" t="s">
        <v>156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165</v>
      </c>
      <c r="BK262" s="230">
        <f>ROUND(I262*H262,2)</f>
        <v>0</v>
      </c>
      <c r="BL262" s="17" t="s">
        <v>358</v>
      </c>
      <c r="BM262" s="229" t="s">
        <v>401</v>
      </c>
    </row>
    <row r="263" s="2" customFormat="1">
      <c r="A263" s="38"/>
      <c r="B263" s="39"/>
      <c r="C263" s="40"/>
      <c r="D263" s="231" t="s">
        <v>167</v>
      </c>
      <c r="E263" s="40"/>
      <c r="F263" s="232" t="s">
        <v>402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167</v>
      </c>
      <c r="AU263" s="17" t="s">
        <v>85</v>
      </c>
    </row>
    <row r="264" s="13" customFormat="1">
      <c r="A264" s="13"/>
      <c r="B264" s="237"/>
      <c r="C264" s="238"/>
      <c r="D264" s="231" t="s">
        <v>170</v>
      </c>
      <c r="E264" s="239" t="s">
        <v>1</v>
      </c>
      <c r="F264" s="240" t="s">
        <v>403</v>
      </c>
      <c r="G264" s="238"/>
      <c r="H264" s="239" t="s">
        <v>1</v>
      </c>
      <c r="I264" s="241"/>
      <c r="J264" s="238"/>
      <c r="K264" s="238"/>
      <c r="L264" s="242"/>
      <c r="M264" s="243"/>
      <c r="N264" s="244"/>
      <c r="O264" s="244"/>
      <c r="P264" s="244"/>
      <c r="Q264" s="244"/>
      <c r="R264" s="244"/>
      <c r="S264" s="244"/>
      <c r="T264" s="24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6" t="s">
        <v>170</v>
      </c>
      <c r="AU264" s="246" t="s">
        <v>85</v>
      </c>
      <c r="AV264" s="13" t="s">
        <v>85</v>
      </c>
      <c r="AW264" s="13" t="s">
        <v>33</v>
      </c>
      <c r="AX264" s="13" t="s">
        <v>77</v>
      </c>
      <c r="AY264" s="246" t="s">
        <v>156</v>
      </c>
    </row>
    <row r="265" s="13" customFormat="1">
      <c r="A265" s="13"/>
      <c r="B265" s="237"/>
      <c r="C265" s="238"/>
      <c r="D265" s="231" t="s">
        <v>170</v>
      </c>
      <c r="E265" s="239" t="s">
        <v>1</v>
      </c>
      <c r="F265" s="240" t="s">
        <v>404</v>
      </c>
      <c r="G265" s="238"/>
      <c r="H265" s="239" t="s">
        <v>1</v>
      </c>
      <c r="I265" s="241"/>
      <c r="J265" s="238"/>
      <c r="K265" s="238"/>
      <c r="L265" s="242"/>
      <c r="M265" s="243"/>
      <c r="N265" s="244"/>
      <c r="O265" s="244"/>
      <c r="P265" s="244"/>
      <c r="Q265" s="244"/>
      <c r="R265" s="244"/>
      <c r="S265" s="244"/>
      <c r="T265" s="24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6" t="s">
        <v>170</v>
      </c>
      <c r="AU265" s="246" t="s">
        <v>85</v>
      </c>
      <c r="AV265" s="13" t="s">
        <v>85</v>
      </c>
      <c r="AW265" s="13" t="s">
        <v>33</v>
      </c>
      <c r="AX265" s="13" t="s">
        <v>77</v>
      </c>
      <c r="AY265" s="246" t="s">
        <v>156</v>
      </c>
    </row>
    <row r="266" s="14" customFormat="1">
      <c r="A266" s="14"/>
      <c r="B266" s="247"/>
      <c r="C266" s="248"/>
      <c r="D266" s="231" t="s">
        <v>170</v>
      </c>
      <c r="E266" s="249" t="s">
        <v>1</v>
      </c>
      <c r="F266" s="250" t="s">
        <v>164</v>
      </c>
      <c r="G266" s="248"/>
      <c r="H266" s="251">
        <v>4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7" t="s">
        <v>170</v>
      </c>
      <c r="AU266" s="257" t="s">
        <v>85</v>
      </c>
      <c r="AV266" s="14" t="s">
        <v>165</v>
      </c>
      <c r="AW266" s="14" t="s">
        <v>33</v>
      </c>
      <c r="AX266" s="14" t="s">
        <v>85</v>
      </c>
      <c r="AY266" s="257" t="s">
        <v>156</v>
      </c>
    </row>
    <row r="267" s="2" customFormat="1" ht="16.5" customHeight="1">
      <c r="A267" s="38"/>
      <c r="B267" s="39"/>
      <c r="C267" s="258" t="s">
        <v>405</v>
      </c>
      <c r="D267" s="258" t="s">
        <v>223</v>
      </c>
      <c r="E267" s="259" t="s">
        <v>406</v>
      </c>
      <c r="F267" s="260" t="s">
        <v>407</v>
      </c>
      <c r="G267" s="261" t="s">
        <v>219</v>
      </c>
      <c r="H267" s="262">
        <v>1</v>
      </c>
      <c r="I267" s="263"/>
      <c r="J267" s="264">
        <f>ROUND(I267*H267,2)</f>
        <v>0</v>
      </c>
      <c r="K267" s="260" t="s">
        <v>317</v>
      </c>
      <c r="L267" s="265"/>
      <c r="M267" s="266" t="s">
        <v>1</v>
      </c>
      <c r="N267" s="267" t="s">
        <v>43</v>
      </c>
      <c r="O267" s="91"/>
      <c r="P267" s="227">
        <f>O267*H267</f>
        <v>0</v>
      </c>
      <c r="Q267" s="227">
        <v>0.0014599999999999999</v>
      </c>
      <c r="R267" s="227">
        <f>Q267*H267</f>
        <v>0.0014599999999999999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358</v>
      </c>
      <c r="AT267" s="229" t="s">
        <v>223</v>
      </c>
      <c r="AU267" s="229" t="s">
        <v>85</v>
      </c>
      <c r="AY267" s="17" t="s">
        <v>156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165</v>
      </c>
      <c r="BK267" s="230">
        <f>ROUND(I267*H267,2)</f>
        <v>0</v>
      </c>
      <c r="BL267" s="17" t="s">
        <v>358</v>
      </c>
      <c r="BM267" s="229" t="s">
        <v>408</v>
      </c>
    </row>
    <row r="268" s="2" customFormat="1">
      <c r="A268" s="38"/>
      <c r="B268" s="39"/>
      <c r="C268" s="40"/>
      <c r="D268" s="231" t="s">
        <v>167</v>
      </c>
      <c r="E268" s="40"/>
      <c r="F268" s="232" t="s">
        <v>407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167</v>
      </c>
      <c r="AU268" s="17" t="s">
        <v>85</v>
      </c>
    </row>
    <row r="269" s="2" customFormat="1">
      <c r="A269" s="38"/>
      <c r="B269" s="39"/>
      <c r="C269" s="40"/>
      <c r="D269" s="231" t="s">
        <v>168</v>
      </c>
      <c r="E269" s="40"/>
      <c r="F269" s="236" t="s">
        <v>409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168</v>
      </c>
      <c r="AU269" s="17" t="s">
        <v>85</v>
      </c>
    </row>
    <row r="270" s="2" customFormat="1" ht="16.5" customHeight="1">
      <c r="A270" s="38"/>
      <c r="B270" s="39"/>
      <c r="C270" s="258" t="s">
        <v>410</v>
      </c>
      <c r="D270" s="258" t="s">
        <v>223</v>
      </c>
      <c r="E270" s="259" t="s">
        <v>411</v>
      </c>
      <c r="F270" s="260" t="s">
        <v>412</v>
      </c>
      <c r="G270" s="261" t="s">
        <v>219</v>
      </c>
      <c r="H270" s="262">
        <v>1</v>
      </c>
      <c r="I270" s="263"/>
      <c r="J270" s="264">
        <f>ROUND(I270*H270,2)</f>
        <v>0</v>
      </c>
      <c r="K270" s="260" t="s">
        <v>317</v>
      </c>
      <c r="L270" s="265"/>
      <c r="M270" s="266" t="s">
        <v>1</v>
      </c>
      <c r="N270" s="267" t="s">
        <v>43</v>
      </c>
      <c r="O270" s="91"/>
      <c r="P270" s="227">
        <f>O270*H270</f>
        <v>0</v>
      </c>
      <c r="Q270" s="227">
        <v>0.0016100000000000001</v>
      </c>
      <c r="R270" s="227">
        <f>Q270*H270</f>
        <v>0.0016100000000000001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358</v>
      </c>
      <c r="AT270" s="229" t="s">
        <v>223</v>
      </c>
      <c r="AU270" s="229" t="s">
        <v>85</v>
      </c>
      <c r="AY270" s="17" t="s">
        <v>156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165</v>
      </c>
      <c r="BK270" s="230">
        <f>ROUND(I270*H270,2)</f>
        <v>0</v>
      </c>
      <c r="BL270" s="17" t="s">
        <v>358</v>
      </c>
      <c r="BM270" s="229" t="s">
        <v>413</v>
      </c>
    </row>
    <row r="271" s="2" customFormat="1">
      <c r="A271" s="38"/>
      <c r="B271" s="39"/>
      <c r="C271" s="40"/>
      <c r="D271" s="231" t="s">
        <v>167</v>
      </c>
      <c r="E271" s="40"/>
      <c r="F271" s="232" t="s">
        <v>412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167</v>
      </c>
      <c r="AU271" s="17" t="s">
        <v>85</v>
      </c>
    </row>
    <row r="272" s="2" customFormat="1">
      <c r="A272" s="38"/>
      <c r="B272" s="39"/>
      <c r="C272" s="40"/>
      <c r="D272" s="231" t="s">
        <v>168</v>
      </c>
      <c r="E272" s="40"/>
      <c r="F272" s="236" t="s">
        <v>414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168</v>
      </c>
      <c r="AU272" s="17" t="s">
        <v>85</v>
      </c>
    </row>
    <row r="273" s="2" customFormat="1" ht="16.5" customHeight="1">
      <c r="A273" s="38"/>
      <c r="B273" s="39"/>
      <c r="C273" s="258" t="s">
        <v>415</v>
      </c>
      <c r="D273" s="258" t="s">
        <v>223</v>
      </c>
      <c r="E273" s="259" t="s">
        <v>416</v>
      </c>
      <c r="F273" s="260" t="s">
        <v>417</v>
      </c>
      <c r="G273" s="261" t="s">
        <v>219</v>
      </c>
      <c r="H273" s="262">
        <v>1</v>
      </c>
      <c r="I273" s="263"/>
      <c r="J273" s="264">
        <f>ROUND(I273*H273,2)</f>
        <v>0</v>
      </c>
      <c r="K273" s="260" t="s">
        <v>317</v>
      </c>
      <c r="L273" s="265"/>
      <c r="M273" s="266" t="s">
        <v>1</v>
      </c>
      <c r="N273" s="267" t="s">
        <v>43</v>
      </c>
      <c r="O273" s="91"/>
      <c r="P273" s="227">
        <f>O273*H273</f>
        <v>0</v>
      </c>
      <c r="Q273" s="227">
        <v>0.0048799999999999998</v>
      </c>
      <c r="R273" s="227">
        <f>Q273*H273</f>
        <v>0.0048799999999999998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358</v>
      </c>
      <c r="AT273" s="229" t="s">
        <v>223</v>
      </c>
      <c r="AU273" s="229" t="s">
        <v>85</v>
      </c>
      <c r="AY273" s="17" t="s">
        <v>156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165</v>
      </c>
      <c r="BK273" s="230">
        <f>ROUND(I273*H273,2)</f>
        <v>0</v>
      </c>
      <c r="BL273" s="17" t="s">
        <v>358</v>
      </c>
      <c r="BM273" s="229" t="s">
        <v>418</v>
      </c>
    </row>
    <row r="274" s="2" customFormat="1">
      <c r="A274" s="38"/>
      <c r="B274" s="39"/>
      <c r="C274" s="40"/>
      <c r="D274" s="231" t="s">
        <v>167</v>
      </c>
      <c r="E274" s="40"/>
      <c r="F274" s="232" t="s">
        <v>417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167</v>
      </c>
      <c r="AU274" s="17" t="s">
        <v>85</v>
      </c>
    </row>
    <row r="275" s="2" customFormat="1">
      <c r="A275" s="38"/>
      <c r="B275" s="39"/>
      <c r="C275" s="40"/>
      <c r="D275" s="231" t="s">
        <v>168</v>
      </c>
      <c r="E275" s="40"/>
      <c r="F275" s="236" t="s">
        <v>419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168</v>
      </c>
      <c r="AU275" s="17" t="s">
        <v>85</v>
      </c>
    </row>
    <row r="276" s="2" customFormat="1" ht="16.5" customHeight="1">
      <c r="A276" s="38"/>
      <c r="B276" s="39"/>
      <c r="C276" s="258" t="s">
        <v>420</v>
      </c>
      <c r="D276" s="258" t="s">
        <v>223</v>
      </c>
      <c r="E276" s="259" t="s">
        <v>421</v>
      </c>
      <c r="F276" s="260" t="s">
        <v>422</v>
      </c>
      <c r="G276" s="261" t="s">
        <v>219</v>
      </c>
      <c r="H276" s="262">
        <v>1</v>
      </c>
      <c r="I276" s="263"/>
      <c r="J276" s="264">
        <f>ROUND(I276*H276,2)</f>
        <v>0</v>
      </c>
      <c r="K276" s="260" t="s">
        <v>317</v>
      </c>
      <c r="L276" s="265"/>
      <c r="M276" s="266" t="s">
        <v>1</v>
      </c>
      <c r="N276" s="267" t="s">
        <v>43</v>
      </c>
      <c r="O276" s="91"/>
      <c r="P276" s="227">
        <f>O276*H276</f>
        <v>0</v>
      </c>
      <c r="Q276" s="227">
        <v>0.00131</v>
      </c>
      <c r="R276" s="227">
        <f>Q276*H276</f>
        <v>0.00131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358</v>
      </c>
      <c r="AT276" s="229" t="s">
        <v>223</v>
      </c>
      <c r="AU276" s="229" t="s">
        <v>85</v>
      </c>
      <c r="AY276" s="17" t="s">
        <v>156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165</v>
      </c>
      <c r="BK276" s="230">
        <f>ROUND(I276*H276,2)</f>
        <v>0</v>
      </c>
      <c r="BL276" s="17" t="s">
        <v>358</v>
      </c>
      <c r="BM276" s="229" t="s">
        <v>423</v>
      </c>
    </row>
    <row r="277" s="2" customFormat="1">
      <c r="A277" s="38"/>
      <c r="B277" s="39"/>
      <c r="C277" s="40"/>
      <c r="D277" s="231" t="s">
        <v>167</v>
      </c>
      <c r="E277" s="40"/>
      <c r="F277" s="232" t="s">
        <v>422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167</v>
      </c>
      <c r="AU277" s="17" t="s">
        <v>85</v>
      </c>
    </row>
    <row r="278" s="2" customFormat="1">
      <c r="A278" s="38"/>
      <c r="B278" s="39"/>
      <c r="C278" s="40"/>
      <c r="D278" s="231" t="s">
        <v>168</v>
      </c>
      <c r="E278" s="40"/>
      <c r="F278" s="236" t="s">
        <v>424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168</v>
      </c>
      <c r="AU278" s="17" t="s">
        <v>85</v>
      </c>
    </row>
    <row r="279" s="2" customFormat="1" ht="16.5" customHeight="1">
      <c r="A279" s="38"/>
      <c r="B279" s="39"/>
      <c r="C279" s="258" t="s">
        <v>425</v>
      </c>
      <c r="D279" s="258" t="s">
        <v>223</v>
      </c>
      <c r="E279" s="259" t="s">
        <v>426</v>
      </c>
      <c r="F279" s="260" t="s">
        <v>427</v>
      </c>
      <c r="G279" s="261" t="s">
        <v>219</v>
      </c>
      <c r="H279" s="262">
        <v>1</v>
      </c>
      <c r="I279" s="263"/>
      <c r="J279" s="264">
        <f>ROUND(I279*H279,2)</f>
        <v>0</v>
      </c>
      <c r="K279" s="260" t="s">
        <v>317</v>
      </c>
      <c r="L279" s="265"/>
      <c r="M279" s="266" t="s">
        <v>1</v>
      </c>
      <c r="N279" s="267" t="s">
        <v>43</v>
      </c>
      <c r="O279" s="91"/>
      <c r="P279" s="227">
        <f>O279*H279</f>
        <v>0</v>
      </c>
      <c r="Q279" s="227">
        <v>0.00042999999999999999</v>
      </c>
      <c r="R279" s="227">
        <f>Q279*H279</f>
        <v>0.00042999999999999999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358</v>
      </c>
      <c r="AT279" s="229" t="s">
        <v>223</v>
      </c>
      <c r="AU279" s="229" t="s">
        <v>85</v>
      </c>
      <c r="AY279" s="17" t="s">
        <v>156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165</v>
      </c>
      <c r="BK279" s="230">
        <f>ROUND(I279*H279,2)</f>
        <v>0</v>
      </c>
      <c r="BL279" s="17" t="s">
        <v>358</v>
      </c>
      <c r="BM279" s="229" t="s">
        <v>428</v>
      </c>
    </row>
    <row r="280" s="2" customFormat="1">
      <c r="A280" s="38"/>
      <c r="B280" s="39"/>
      <c r="C280" s="40"/>
      <c r="D280" s="231" t="s">
        <v>167</v>
      </c>
      <c r="E280" s="40"/>
      <c r="F280" s="232" t="s">
        <v>427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167</v>
      </c>
      <c r="AU280" s="17" t="s">
        <v>85</v>
      </c>
    </row>
    <row r="281" s="2" customFormat="1">
      <c r="A281" s="38"/>
      <c r="B281" s="39"/>
      <c r="C281" s="40"/>
      <c r="D281" s="231" t="s">
        <v>168</v>
      </c>
      <c r="E281" s="40"/>
      <c r="F281" s="236" t="s">
        <v>429</v>
      </c>
      <c r="G281" s="40"/>
      <c r="H281" s="40"/>
      <c r="I281" s="233"/>
      <c r="J281" s="40"/>
      <c r="K281" s="40"/>
      <c r="L281" s="44"/>
      <c r="M281" s="280"/>
      <c r="N281" s="281"/>
      <c r="O281" s="282"/>
      <c r="P281" s="282"/>
      <c r="Q281" s="282"/>
      <c r="R281" s="282"/>
      <c r="S281" s="282"/>
      <c r="T281" s="283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168</v>
      </c>
      <c r="AU281" s="17" t="s">
        <v>85</v>
      </c>
    </row>
    <row r="282" s="2" customFormat="1" ht="6.96" customHeight="1">
      <c r="A282" s="38"/>
      <c r="B282" s="66"/>
      <c r="C282" s="67"/>
      <c r="D282" s="67"/>
      <c r="E282" s="67"/>
      <c r="F282" s="67"/>
      <c r="G282" s="67"/>
      <c r="H282" s="67"/>
      <c r="I282" s="67"/>
      <c r="J282" s="67"/>
      <c r="K282" s="67"/>
      <c r="L282" s="44"/>
      <c r="M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</row>
  </sheetData>
  <sheetProtection sheet="1" autoFilter="0" formatColumns="0" formatRows="0" objects="1" scenarios="1" spinCount="100000" saltValue="8bxbp20gkvuwlSGXw4xXOVlOeDJRmByJitV24wxr5YZAAvfDBa31ux1M2omSvfRBVD4HpjIExNmng8hVmcUnrg==" hashValue="wH67c4r8Mv8C8iF0Ztk4xVUndg8/LkkeUPeBBkQsm/+/c00iuUlio28/kzi8/vG/7DqcfeGkxYf7V/ubIeualQ==" algorithmName="SHA-512" password="CC35"/>
  <autoFilter ref="C125:K28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kotlů na TP - byty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430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ROUND((SUM(BE126:BE306)),  2)</f>
        <v>0</v>
      </c>
      <c r="G33" s="38"/>
      <c r="H33" s="38"/>
      <c r="I33" s="155">
        <v>0.20999999999999999</v>
      </c>
      <c r="J33" s="154">
        <f>ROUND(((SUM(BE126:BE306))*I33),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ROUND((SUM(BF126:BF306)),  2)</f>
        <v>0</v>
      </c>
      <c r="G34" s="38"/>
      <c r="H34" s="38"/>
      <c r="I34" s="155">
        <v>0.14999999999999999</v>
      </c>
      <c r="J34" s="154">
        <f>ROUND(((SUM(BF126:BF306))*I34),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ROUND((SUM(BG126:BG306)),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ROUND((SUM(BH126:BH306)),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ROUND((SUM(BI126:BI306)),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kotlů na TP - byty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02 - LETOVICE ZASTÁVKA - str.domek č.157 a přístř.cestujících, BJ - IC5000355337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127</v>
      </c>
      <c r="D94" s="176"/>
      <c r="E94" s="176"/>
      <c r="F94" s="176"/>
      <c r="G94" s="176"/>
      <c r="H94" s="176"/>
      <c r="I94" s="176"/>
      <c r="J94" s="177" t="s">
        <v>128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129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9" customFormat="1" ht="24.96" customHeight="1">
      <c r="A97" s="9"/>
      <c r="B97" s="179"/>
      <c r="C97" s="180"/>
      <c r="D97" s="181" t="s">
        <v>131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132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133</v>
      </c>
      <c r="E99" s="188"/>
      <c r="F99" s="188"/>
      <c r="G99" s="188"/>
      <c r="H99" s="188"/>
      <c r="I99" s="188"/>
      <c r="J99" s="189">
        <f>J157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134</v>
      </c>
      <c r="E100" s="188"/>
      <c r="F100" s="188"/>
      <c r="G100" s="188"/>
      <c r="H100" s="188"/>
      <c r="I100" s="188"/>
      <c r="J100" s="189">
        <f>J168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135</v>
      </c>
      <c r="E101" s="182"/>
      <c r="F101" s="182"/>
      <c r="G101" s="182"/>
      <c r="H101" s="182"/>
      <c r="I101" s="182"/>
      <c r="J101" s="183">
        <f>J171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136</v>
      </c>
      <c r="E102" s="188"/>
      <c r="F102" s="188"/>
      <c r="G102" s="188"/>
      <c r="H102" s="188"/>
      <c r="I102" s="188"/>
      <c r="J102" s="189">
        <f>J172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137</v>
      </c>
      <c r="E103" s="188"/>
      <c r="F103" s="188"/>
      <c r="G103" s="188"/>
      <c r="H103" s="188"/>
      <c r="I103" s="188"/>
      <c r="J103" s="189">
        <f>J195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138</v>
      </c>
      <c r="E104" s="188"/>
      <c r="F104" s="188"/>
      <c r="G104" s="188"/>
      <c r="H104" s="188"/>
      <c r="I104" s="188"/>
      <c r="J104" s="189">
        <f>J212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139</v>
      </c>
      <c r="E105" s="188"/>
      <c r="F105" s="188"/>
      <c r="G105" s="188"/>
      <c r="H105" s="188"/>
      <c r="I105" s="188"/>
      <c r="J105" s="189">
        <f>J215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140</v>
      </c>
      <c r="E106" s="182"/>
      <c r="F106" s="182"/>
      <c r="G106" s="182"/>
      <c r="H106" s="182"/>
      <c r="I106" s="182"/>
      <c r="J106" s="183">
        <f>J244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141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výměna kotlů na TP - byty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124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30" customHeight="1">
      <c r="A118" s="38"/>
      <c r="B118" s="39"/>
      <c r="C118" s="40"/>
      <c r="D118" s="40"/>
      <c r="E118" s="76" t="str">
        <f>E9</f>
        <v>02 - LETOVICE ZASTÁVKA - str.domek č.157 a přístř.cestujících, BJ - IC5000355337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1. 2. 2022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Správa železnic, státní organizace</v>
      </c>
      <c r="G122" s="40"/>
      <c r="H122" s="40"/>
      <c r="I122" s="32" t="s">
        <v>32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IF(E18="","",E18)</f>
        <v>Vyplň údaj</v>
      </c>
      <c r="G123" s="40"/>
      <c r="H123" s="40"/>
      <c r="I123" s="32" t="s">
        <v>34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142</v>
      </c>
      <c r="D125" s="194" t="s">
        <v>62</v>
      </c>
      <c r="E125" s="194" t="s">
        <v>58</v>
      </c>
      <c r="F125" s="194" t="s">
        <v>59</v>
      </c>
      <c r="G125" s="194" t="s">
        <v>143</v>
      </c>
      <c r="H125" s="194" t="s">
        <v>144</v>
      </c>
      <c r="I125" s="194" t="s">
        <v>145</v>
      </c>
      <c r="J125" s="194" t="s">
        <v>128</v>
      </c>
      <c r="K125" s="195" t="s">
        <v>146</v>
      </c>
      <c r="L125" s="196"/>
      <c r="M125" s="100" t="s">
        <v>1</v>
      </c>
      <c r="N125" s="101" t="s">
        <v>41</v>
      </c>
      <c r="O125" s="101" t="s">
        <v>147</v>
      </c>
      <c r="P125" s="101" t="s">
        <v>148</v>
      </c>
      <c r="Q125" s="101" t="s">
        <v>149</v>
      </c>
      <c r="R125" s="101" t="s">
        <v>150</v>
      </c>
      <c r="S125" s="101" t="s">
        <v>151</v>
      </c>
      <c r="T125" s="102" t="s">
        <v>152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153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P127+P171+P244</f>
        <v>0</v>
      </c>
      <c r="Q126" s="104"/>
      <c r="R126" s="199">
        <f>R127+R171+R244</f>
        <v>0.58714270999999996</v>
      </c>
      <c r="S126" s="104"/>
      <c r="T126" s="200">
        <f>T127+T171+T244</f>
        <v>0.35152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76</v>
      </c>
      <c r="AU126" s="17" t="s">
        <v>130</v>
      </c>
      <c r="BK126" s="201">
        <f>BK127+BK171+BK244</f>
        <v>0</v>
      </c>
    </row>
    <row r="127" s="12" customFormat="1" ht="25.92" customHeight="1">
      <c r="A127" s="12"/>
      <c r="B127" s="202"/>
      <c r="C127" s="203"/>
      <c r="D127" s="204" t="s">
        <v>76</v>
      </c>
      <c r="E127" s="205" t="s">
        <v>154</v>
      </c>
      <c r="F127" s="205" t="s">
        <v>155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P128+P157+P168</f>
        <v>0</v>
      </c>
      <c r="Q127" s="210"/>
      <c r="R127" s="211">
        <f>R128+R157+R168</f>
        <v>0.24936000000000003</v>
      </c>
      <c r="S127" s="210"/>
      <c r="T127" s="212">
        <f>T128+T157+T168</f>
        <v>0.12475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85</v>
      </c>
      <c r="AT127" s="214" t="s">
        <v>76</v>
      </c>
      <c r="AU127" s="214" t="s">
        <v>77</v>
      </c>
      <c r="AY127" s="213" t="s">
        <v>156</v>
      </c>
      <c r="BK127" s="215">
        <f>BK128+BK157+BK168</f>
        <v>0</v>
      </c>
    </row>
    <row r="128" s="12" customFormat="1" ht="22.8" customHeight="1">
      <c r="A128" s="12"/>
      <c r="B128" s="202"/>
      <c r="C128" s="203"/>
      <c r="D128" s="204" t="s">
        <v>76</v>
      </c>
      <c r="E128" s="216" t="s">
        <v>157</v>
      </c>
      <c r="F128" s="216" t="s">
        <v>158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SUM(P129:P156)</f>
        <v>0</v>
      </c>
      <c r="Q128" s="210"/>
      <c r="R128" s="211">
        <f>SUM(R129:R156)</f>
        <v>0.24936000000000003</v>
      </c>
      <c r="S128" s="210"/>
      <c r="T128" s="212">
        <f>SUM(T129:T156)</f>
        <v>0.12475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85</v>
      </c>
      <c r="AT128" s="214" t="s">
        <v>76</v>
      </c>
      <c r="AU128" s="214" t="s">
        <v>85</v>
      </c>
      <c r="AY128" s="213" t="s">
        <v>156</v>
      </c>
      <c r="BK128" s="215">
        <f>SUM(BK129:BK156)</f>
        <v>0</v>
      </c>
    </row>
    <row r="129" s="2" customFormat="1" ht="21.75" customHeight="1">
      <c r="A129" s="38"/>
      <c r="B129" s="39"/>
      <c r="C129" s="218" t="s">
        <v>85</v>
      </c>
      <c r="D129" s="218" t="s">
        <v>159</v>
      </c>
      <c r="E129" s="219" t="s">
        <v>160</v>
      </c>
      <c r="F129" s="220" t="s">
        <v>161</v>
      </c>
      <c r="G129" s="221" t="s">
        <v>162</v>
      </c>
      <c r="H129" s="222">
        <v>1</v>
      </c>
      <c r="I129" s="223"/>
      <c r="J129" s="224">
        <f>ROUND(I129*H129,2)</f>
        <v>0</v>
      </c>
      <c r="K129" s="220" t="s">
        <v>163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0.10000000000000001</v>
      </c>
      <c r="R129" s="227">
        <f>Q129*H129</f>
        <v>0.10000000000000001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164</v>
      </c>
      <c r="AT129" s="229" t="s">
        <v>159</v>
      </c>
      <c r="AU129" s="229" t="s">
        <v>165</v>
      </c>
      <c r="AY129" s="17" t="s">
        <v>156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165</v>
      </c>
      <c r="BK129" s="230">
        <f>ROUND(I129*H129,2)</f>
        <v>0</v>
      </c>
      <c r="BL129" s="17" t="s">
        <v>164</v>
      </c>
      <c r="BM129" s="229" t="s">
        <v>431</v>
      </c>
    </row>
    <row r="130" s="2" customFormat="1">
      <c r="A130" s="38"/>
      <c r="B130" s="39"/>
      <c r="C130" s="40"/>
      <c r="D130" s="231" t="s">
        <v>167</v>
      </c>
      <c r="E130" s="40"/>
      <c r="F130" s="232" t="s">
        <v>161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167</v>
      </c>
      <c r="AU130" s="17" t="s">
        <v>165</v>
      </c>
    </row>
    <row r="131" s="2" customFormat="1">
      <c r="A131" s="38"/>
      <c r="B131" s="39"/>
      <c r="C131" s="40"/>
      <c r="D131" s="231" t="s">
        <v>168</v>
      </c>
      <c r="E131" s="40"/>
      <c r="F131" s="236" t="s">
        <v>169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168</v>
      </c>
      <c r="AU131" s="17" t="s">
        <v>165</v>
      </c>
    </row>
    <row r="132" s="13" customFormat="1">
      <c r="A132" s="13"/>
      <c r="B132" s="237"/>
      <c r="C132" s="238"/>
      <c r="D132" s="231" t="s">
        <v>170</v>
      </c>
      <c r="E132" s="239" t="s">
        <v>1</v>
      </c>
      <c r="F132" s="240" t="s">
        <v>171</v>
      </c>
      <c r="G132" s="238"/>
      <c r="H132" s="239" t="s">
        <v>1</v>
      </c>
      <c r="I132" s="241"/>
      <c r="J132" s="238"/>
      <c r="K132" s="238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170</v>
      </c>
      <c r="AU132" s="246" t="s">
        <v>165</v>
      </c>
      <c r="AV132" s="13" t="s">
        <v>85</v>
      </c>
      <c r="AW132" s="13" t="s">
        <v>33</v>
      </c>
      <c r="AX132" s="13" t="s">
        <v>77</v>
      </c>
      <c r="AY132" s="246" t="s">
        <v>156</v>
      </c>
    </row>
    <row r="133" s="13" customFormat="1">
      <c r="A133" s="13"/>
      <c r="B133" s="237"/>
      <c r="C133" s="238"/>
      <c r="D133" s="231" t="s">
        <v>170</v>
      </c>
      <c r="E133" s="239" t="s">
        <v>1</v>
      </c>
      <c r="F133" s="240" t="s">
        <v>172</v>
      </c>
      <c r="G133" s="238"/>
      <c r="H133" s="239" t="s">
        <v>1</v>
      </c>
      <c r="I133" s="241"/>
      <c r="J133" s="238"/>
      <c r="K133" s="238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170</v>
      </c>
      <c r="AU133" s="246" t="s">
        <v>165</v>
      </c>
      <c r="AV133" s="13" t="s">
        <v>85</v>
      </c>
      <c r="AW133" s="13" t="s">
        <v>33</v>
      </c>
      <c r="AX133" s="13" t="s">
        <v>77</v>
      </c>
      <c r="AY133" s="246" t="s">
        <v>156</v>
      </c>
    </row>
    <row r="134" s="13" customFormat="1">
      <c r="A134" s="13"/>
      <c r="B134" s="237"/>
      <c r="C134" s="238"/>
      <c r="D134" s="231" t="s">
        <v>170</v>
      </c>
      <c r="E134" s="239" t="s">
        <v>1</v>
      </c>
      <c r="F134" s="240" t="s">
        <v>173</v>
      </c>
      <c r="G134" s="238"/>
      <c r="H134" s="239" t="s">
        <v>1</v>
      </c>
      <c r="I134" s="241"/>
      <c r="J134" s="238"/>
      <c r="K134" s="238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170</v>
      </c>
      <c r="AU134" s="246" t="s">
        <v>165</v>
      </c>
      <c r="AV134" s="13" t="s">
        <v>85</v>
      </c>
      <c r="AW134" s="13" t="s">
        <v>33</v>
      </c>
      <c r="AX134" s="13" t="s">
        <v>77</v>
      </c>
      <c r="AY134" s="246" t="s">
        <v>156</v>
      </c>
    </row>
    <row r="135" s="14" customFormat="1">
      <c r="A135" s="14"/>
      <c r="B135" s="247"/>
      <c r="C135" s="248"/>
      <c r="D135" s="231" t="s">
        <v>170</v>
      </c>
      <c r="E135" s="249" t="s">
        <v>1</v>
      </c>
      <c r="F135" s="250" t="s">
        <v>85</v>
      </c>
      <c r="G135" s="248"/>
      <c r="H135" s="251">
        <v>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170</v>
      </c>
      <c r="AU135" s="257" t="s">
        <v>165</v>
      </c>
      <c r="AV135" s="14" t="s">
        <v>165</v>
      </c>
      <c r="AW135" s="14" t="s">
        <v>33</v>
      </c>
      <c r="AX135" s="14" t="s">
        <v>85</v>
      </c>
      <c r="AY135" s="257" t="s">
        <v>156</v>
      </c>
    </row>
    <row r="136" s="2" customFormat="1" ht="33" customHeight="1">
      <c r="A136" s="38"/>
      <c r="B136" s="39"/>
      <c r="C136" s="218" t="s">
        <v>165</v>
      </c>
      <c r="D136" s="218" t="s">
        <v>159</v>
      </c>
      <c r="E136" s="219" t="s">
        <v>432</v>
      </c>
      <c r="F136" s="220" t="s">
        <v>433</v>
      </c>
      <c r="G136" s="221" t="s">
        <v>434</v>
      </c>
      <c r="H136" s="222">
        <v>24</v>
      </c>
      <c r="I136" s="223"/>
      <c r="J136" s="224">
        <f>ROUND(I136*H136,2)</f>
        <v>0</v>
      </c>
      <c r="K136" s="220" t="s">
        <v>177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164</v>
      </c>
      <c r="AT136" s="229" t="s">
        <v>159</v>
      </c>
      <c r="AU136" s="229" t="s">
        <v>165</v>
      </c>
      <c r="AY136" s="17" t="s">
        <v>156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165</v>
      </c>
      <c r="BK136" s="230">
        <f>ROUND(I136*H136,2)</f>
        <v>0</v>
      </c>
      <c r="BL136" s="17" t="s">
        <v>164</v>
      </c>
      <c r="BM136" s="229" t="s">
        <v>435</v>
      </c>
    </row>
    <row r="137" s="2" customFormat="1">
      <c r="A137" s="38"/>
      <c r="B137" s="39"/>
      <c r="C137" s="40"/>
      <c r="D137" s="231" t="s">
        <v>167</v>
      </c>
      <c r="E137" s="40"/>
      <c r="F137" s="232" t="s">
        <v>436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167</v>
      </c>
      <c r="AU137" s="17" t="s">
        <v>165</v>
      </c>
    </row>
    <row r="138" s="13" customFormat="1">
      <c r="A138" s="13"/>
      <c r="B138" s="237"/>
      <c r="C138" s="238"/>
      <c r="D138" s="231" t="s">
        <v>170</v>
      </c>
      <c r="E138" s="239" t="s">
        <v>1</v>
      </c>
      <c r="F138" s="240" t="s">
        <v>437</v>
      </c>
      <c r="G138" s="238"/>
      <c r="H138" s="239" t="s">
        <v>1</v>
      </c>
      <c r="I138" s="241"/>
      <c r="J138" s="238"/>
      <c r="K138" s="238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170</v>
      </c>
      <c r="AU138" s="246" t="s">
        <v>165</v>
      </c>
      <c r="AV138" s="13" t="s">
        <v>85</v>
      </c>
      <c r="AW138" s="13" t="s">
        <v>33</v>
      </c>
      <c r="AX138" s="13" t="s">
        <v>77</v>
      </c>
      <c r="AY138" s="246" t="s">
        <v>156</v>
      </c>
    </row>
    <row r="139" s="14" customFormat="1">
      <c r="A139" s="14"/>
      <c r="B139" s="247"/>
      <c r="C139" s="248"/>
      <c r="D139" s="231" t="s">
        <v>170</v>
      </c>
      <c r="E139" s="249" t="s">
        <v>1</v>
      </c>
      <c r="F139" s="250" t="s">
        <v>438</v>
      </c>
      <c r="G139" s="248"/>
      <c r="H139" s="251">
        <v>24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170</v>
      </c>
      <c r="AU139" s="257" t="s">
        <v>165</v>
      </c>
      <c r="AV139" s="14" t="s">
        <v>165</v>
      </c>
      <c r="AW139" s="14" t="s">
        <v>33</v>
      </c>
      <c r="AX139" s="14" t="s">
        <v>85</v>
      </c>
      <c r="AY139" s="257" t="s">
        <v>156</v>
      </c>
    </row>
    <row r="140" s="2" customFormat="1" ht="33" customHeight="1">
      <c r="A140" s="38"/>
      <c r="B140" s="39"/>
      <c r="C140" s="218" t="s">
        <v>183</v>
      </c>
      <c r="D140" s="218" t="s">
        <v>159</v>
      </c>
      <c r="E140" s="219" t="s">
        <v>439</v>
      </c>
      <c r="F140" s="220" t="s">
        <v>440</v>
      </c>
      <c r="G140" s="221" t="s">
        <v>434</v>
      </c>
      <c r="H140" s="222">
        <v>72</v>
      </c>
      <c r="I140" s="223"/>
      <c r="J140" s="224">
        <f>ROUND(I140*H140,2)</f>
        <v>0</v>
      </c>
      <c r="K140" s="220" t="s">
        <v>177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164</v>
      </c>
      <c r="AT140" s="229" t="s">
        <v>159</v>
      </c>
      <c r="AU140" s="229" t="s">
        <v>165</v>
      </c>
      <c r="AY140" s="17" t="s">
        <v>156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165</v>
      </c>
      <c r="BK140" s="230">
        <f>ROUND(I140*H140,2)</f>
        <v>0</v>
      </c>
      <c r="BL140" s="17" t="s">
        <v>164</v>
      </c>
      <c r="BM140" s="229" t="s">
        <v>441</v>
      </c>
    </row>
    <row r="141" s="2" customFormat="1">
      <c r="A141" s="38"/>
      <c r="B141" s="39"/>
      <c r="C141" s="40"/>
      <c r="D141" s="231" t="s">
        <v>167</v>
      </c>
      <c r="E141" s="40"/>
      <c r="F141" s="232" t="s">
        <v>442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167</v>
      </c>
      <c r="AU141" s="17" t="s">
        <v>165</v>
      </c>
    </row>
    <row r="142" s="13" customFormat="1">
      <c r="A142" s="13"/>
      <c r="B142" s="237"/>
      <c r="C142" s="238"/>
      <c r="D142" s="231" t="s">
        <v>170</v>
      </c>
      <c r="E142" s="239" t="s">
        <v>1</v>
      </c>
      <c r="F142" s="240" t="s">
        <v>198</v>
      </c>
      <c r="G142" s="238"/>
      <c r="H142" s="239" t="s">
        <v>1</v>
      </c>
      <c r="I142" s="241"/>
      <c r="J142" s="238"/>
      <c r="K142" s="238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170</v>
      </c>
      <c r="AU142" s="246" t="s">
        <v>165</v>
      </c>
      <c r="AV142" s="13" t="s">
        <v>85</v>
      </c>
      <c r="AW142" s="13" t="s">
        <v>33</v>
      </c>
      <c r="AX142" s="13" t="s">
        <v>77</v>
      </c>
      <c r="AY142" s="246" t="s">
        <v>156</v>
      </c>
    </row>
    <row r="143" s="14" customFormat="1">
      <c r="A143" s="14"/>
      <c r="B143" s="247"/>
      <c r="C143" s="248"/>
      <c r="D143" s="231" t="s">
        <v>170</v>
      </c>
      <c r="E143" s="249" t="s">
        <v>1</v>
      </c>
      <c r="F143" s="250" t="s">
        <v>443</v>
      </c>
      <c r="G143" s="248"/>
      <c r="H143" s="251">
        <v>72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170</v>
      </c>
      <c r="AU143" s="257" t="s">
        <v>165</v>
      </c>
      <c r="AV143" s="14" t="s">
        <v>165</v>
      </c>
      <c r="AW143" s="14" t="s">
        <v>33</v>
      </c>
      <c r="AX143" s="14" t="s">
        <v>85</v>
      </c>
      <c r="AY143" s="257" t="s">
        <v>156</v>
      </c>
    </row>
    <row r="144" s="2" customFormat="1" ht="33" customHeight="1">
      <c r="A144" s="38"/>
      <c r="B144" s="39"/>
      <c r="C144" s="218" t="s">
        <v>164</v>
      </c>
      <c r="D144" s="218" t="s">
        <v>159</v>
      </c>
      <c r="E144" s="219" t="s">
        <v>444</v>
      </c>
      <c r="F144" s="220" t="s">
        <v>445</v>
      </c>
      <c r="G144" s="221" t="s">
        <v>434</v>
      </c>
      <c r="H144" s="222">
        <v>24</v>
      </c>
      <c r="I144" s="223"/>
      <c r="J144" s="224">
        <f>ROUND(I144*H144,2)</f>
        <v>0</v>
      </c>
      <c r="K144" s="220" t="s">
        <v>177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164</v>
      </c>
      <c r="AT144" s="229" t="s">
        <v>159</v>
      </c>
      <c r="AU144" s="229" t="s">
        <v>165</v>
      </c>
      <c r="AY144" s="17" t="s">
        <v>156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165</v>
      </c>
      <c r="BK144" s="230">
        <f>ROUND(I144*H144,2)</f>
        <v>0</v>
      </c>
      <c r="BL144" s="17" t="s">
        <v>164</v>
      </c>
      <c r="BM144" s="229" t="s">
        <v>446</v>
      </c>
    </row>
    <row r="145" s="2" customFormat="1">
      <c r="A145" s="38"/>
      <c r="B145" s="39"/>
      <c r="C145" s="40"/>
      <c r="D145" s="231" t="s">
        <v>167</v>
      </c>
      <c r="E145" s="40"/>
      <c r="F145" s="232" t="s">
        <v>447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167</v>
      </c>
      <c r="AU145" s="17" t="s">
        <v>165</v>
      </c>
    </row>
    <row r="146" s="2" customFormat="1" ht="33" customHeight="1">
      <c r="A146" s="38"/>
      <c r="B146" s="39"/>
      <c r="C146" s="218" t="s">
        <v>193</v>
      </c>
      <c r="D146" s="218" t="s">
        <v>159</v>
      </c>
      <c r="E146" s="219" t="s">
        <v>448</v>
      </c>
      <c r="F146" s="220" t="s">
        <v>449</v>
      </c>
      <c r="G146" s="221" t="s">
        <v>162</v>
      </c>
      <c r="H146" s="222">
        <v>1</v>
      </c>
      <c r="I146" s="223"/>
      <c r="J146" s="224">
        <f>ROUND(I146*H146,2)</f>
        <v>0</v>
      </c>
      <c r="K146" s="220" t="s">
        <v>177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0.14465</v>
      </c>
      <c r="R146" s="227">
        <f>Q146*H146</f>
        <v>0.14465</v>
      </c>
      <c r="S146" s="227">
        <v>0.112</v>
      </c>
      <c r="T146" s="228">
        <f>S146*H146</f>
        <v>0.112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164</v>
      </c>
      <c r="AT146" s="229" t="s">
        <v>159</v>
      </c>
      <c r="AU146" s="229" t="s">
        <v>165</v>
      </c>
      <c r="AY146" s="17" t="s">
        <v>156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165</v>
      </c>
      <c r="BK146" s="230">
        <f>ROUND(I146*H146,2)</f>
        <v>0</v>
      </c>
      <c r="BL146" s="17" t="s">
        <v>164</v>
      </c>
      <c r="BM146" s="229" t="s">
        <v>450</v>
      </c>
    </row>
    <row r="147" s="2" customFormat="1">
      <c r="A147" s="38"/>
      <c r="B147" s="39"/>
      <c r="C147" s="40"/>
      <c r="D147" s="231" t="s">
        <v>167</v>
      </c>
      <c r="E147" s="40"/>
      <c r="F147" s="232" t="s">
        <v>451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167</v>
      </c>
      <c r="AU147" s="17" t="s">
        <v>165</v>
      </c>
    </row>
    <row r="148" s="2" customFormat="1">
      <c r="A148" s="38"/>
      <c r="B148" s="39"/>
      <c r="C148" s="40"/>
      <c r="D148" s="231" t="s">
        <v>168</v>
      </c>
      <c r="E148" s="40"/>
      <c r="F148" s="236" t="s">
        <v>452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168</v>
      </c>
      <c r="AU148" s="17" t="s">
        <v>165</v>
      </c>
    </row>
    <row r="149" s="2" customFormat="1" ht="37.8" customHeight="1">
      <c r="A149" s="38"/>
      <c r="B149" s="39"/>
      <c r="C149" s="218" t="s">
        <v>200</v>
      </c>
      <c r="D149" s="218" t="s">
        <v>159</v>
      </c>
      <c r="E149" s="219" t="s">
        <v>453</v>
      </c>
      <c r="F149" s="220" t="s">
        <v>454</v>
      </c>
      <c r="G149" s="221" t="s">
        <v>176</v>
      </c>
      <c r="H149" s="222">
        <v>3</v>
      </c>
      <c r="I149" s="223"/>
      <c r="J149" s="224">
        <f>ROUND(I149*H149,2)</f>
        <v>0</v>
      </c>
      <c r="K149" s="220" t="s">
        <v>177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0.0010300000000000001</v>
      </c>
      <c r="R149" s="227">
        <f>Q149*H149</f>
        <v>0.0030900000000000003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164</v>
      </c>
      <c r="AT149" s="229" t="s">
        <v>159</v>
      </c>
      <c r="AU149" s="229" t="s">
        <v>165</v>
      </c>
      <c r="AY149" s="17" t="s">
        <v>156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165</v>
      </c>
      <c r="BK149" s="230">
        <f>ROUND(I149*H149,2)</f>
        <v>0</v>
      </c>
      <c r="BL149" s="17" t="s">
        <v>164</v>
      </c>
      <c r="BM149" s="229" t="s">
        <v>455</v>
      </c>
    </row>
    <row r="150" s="2" customFormat="1">
      <c r="A150" s="38"/>
      <c r="B150" s="39"/>
      <c r="C150" s="40"/>
      <c r="D150" s="231" t="s">
        <v>167</v>
      </c>
      <c r="E150" s="40"/>
      <c r="F150" s="232" t="s">
        <v>456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167</v>
      </c>
      <c r="AU150" s="17" t="s">
        <v>165</v>
      </c>
    </row>
    <row r="151" s="2" customFormat="1">
      <c r="A151" s="38"/>
      <c r="B151" s="39"/>
      <c r="C151" s="40"/>
      <c r="D151" s="231" t="s">
        <v>168</v>
      </c>
      <c r="E151" s="40"/>
      <c r="F151" s="236" t="s">
        <v>457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168</v>
      </c>
      <c r="AU151" s="17" t="s">
        <v>165</v>
      </c>
    </row>
    <row r="152" s="14" customFormat="1">
      <c r="A152" s="14"/>
      <c r="B152" s="247"/>
      <c r="C152" s="248"/>
      <c r="D152" s="231" t="s">
        <v>170</v>
      </c>
      <c r="E152" s="249" t="s">
        <v>1</v>
      </c>
      <c r="F152" s="250" t="s">
        <v>458</v>
      </c>
      <c r="G152" s="248"/>
      <c r="H152" s="251">
        <v>3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170</v>
      </c>
      <c r="AU152" s="257" t="s">
        <v>165</v>
      </c>
      <c r="AV152" s="14" t="s">
        <v>165</v>
      </c>
      <c r="AW152" s="14" t="s">
        <v>33</v>
      </c>
      <c r="AX152" s="14" t="s">
        <v>85</v>
      </c>
      <c r="AY152" s="257" t="s">
        <v>156</v>
      </c>
    </row>
    <row r="153" s="2" customFormat="1" ht="24.15" customHeight="1">
      <c r="A153" s="38"/>
      <c r="B153" s="39"/>
      <c r="C153" s="218" t="s">
        <v>207</v>
      </c>
      <c r="D153" s="218" t="s">
        <v>159</v>
      </c>
      <c r="E153" s="219" t="s">
        <v>174</v>
      </c>
      <c r="F153" s="220" t="s">
        <v>175</v>
      </c>
      <c r="G153" s="221" t="s">
        <v>176</v>
      </c>
      <c r="H153" s="222">
        <v>1.5</v>
      </c>
      <c r="I153" s="223"/>
      <c r="J153" s="224">
        <f>ROUND(I153*H153,2)</f>
        <v>0</v>
      </c>
      <c r="K153" s="220" t="s">
        <v>177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0.00108</v>
      </c>
      <c r="R153" s="227">
        <f>Q153*H153</f>
        <v>0.0016199999999999999</v>
      </c>
      <c r="S153" s="227">
        <v>0.0085000000000000006</v>
      </c>
      <c r="T153" s="228">
        <f>S153*H153</f>
        <v>0.012750000000000001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164</v>
      </c>
      <c r="AT153" s="229" t="s">
        <v>159</v>
      </c>
      <c r="AU153" s="229" t="s">
        <v>165</v>
      </c>
      <c r="AY153" s="17" t="s">
        <v>156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165</v>
      </c>
      <c r="BK153" s="230">
        <f>ROUND(I153*H153,2)</f>
        <v>0</v>
      </c>
      <c r="BL153" s="17" t="s">
        <v>164</v>
      </c>
      <c r="BM153" s="229" t="s">
        <v>459</v>
      </c>
    </row>
    <row r="154" s="2" customFormat="1">
      <c r="A154" s="38"/>
      <c r="B154" s="39"/>
      <c r="C154" s="40"/>
      <c r="D154" s="231" t="s">
        <v>167</v>
      </c>
      <c r="E154" s="40"/>
      <c r="F154" s="232" t="s">
        <v>179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167</v>
      </c>
      <c r="AU154" s="17" t="s">
        <v>165</v>
      </c>
    </row>
    <row r="155" s="13" customFormat="1">
      <c r="A155" s="13"/>
      <c r="B155" s="237"/>
      <c r="C155" s="238"/>
      <c r="D155" s="231" t="s">
        <v>170</v>
      </c>
      <c r="E155" s="239" t="s">
        <v>1</v>
      </c>
      <c r="F155" s="240" t="s">
        <v>180</v>
      </c>
      <c r="G155" s="238"/>
      <c r="H155" s="239" t="s">
        <v>1</v>
      </c>
      <c r="I155" s="241"/>
      <c r="J155" s="238"/>
      <c r="K155" s="238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170</v>
      </c>
      <c r="AU155" s="246" t="s">
        <v>165</v>
      </c>
      <c r="AV155" s="13" t="s">
        <v>85</v>
      </c>
      <c r="AW155" s="13" t="s">
        <v>33</v>
      </c>
      <c r="AX155" s="13" t="s">
        <v>77</v>
      </c>
      <c r="AY155" s="246" t="s">
        <v>156</v>
      </c>
    </row>
    <row r="156" s="14" customFormat="1">
      <c r="A156" s="14"/>
      <c r="B156" s="247"/>
      <c r="C156" s="248"/>
      <c r="D156" s="231" t="s">
        <v>170</v>
      </c>
      <c r="E156" s="249" t="s">
        <v>1</v>
      </c>
      <c r="F156" s="250" t="s">
        <v>460</v>
      </c>
      <c r="G156" s="248"/>
      <c r="H156" s="251">
        <v>1.5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170</v>
      </c>
      <c r="AU156" s="257" t="s">
        <v>165</v>
      </c>
      <c r="AV156" s="14" t="s">
        <v>165</v>
      </c>
      <c r="AW156" s="14" t="s">
        <v>33</v>
      </c>
      <c r="AX156" s="14" t="s">
        <v>85</v>
      </c>
      <c r="AY156" s="257" t="s">
        <v>156</v>
      </c>
    </row>
    <row r="157" s="12" customFormat="1" ht="22.8" customHeight="1">
      <c r="A157" s="12"/>
      <c r="B157" s="202"/>
      <c r="C157" s="203"/>
      <c r="D157" s="204" t="s">
        <v>76</v>
      </c>
      <c r="E157" s="216" t="s">
        <v>181</v>
      </c>
      <c r="F157" s="216" t="s">
        <v>182</v>
      </c>
      <c r="G157" s="203"/>
      <c r="H157" s="203"/>
      <c r="I157" s="206"/>
      <c r="J157" s="217">
        <f>BK157</f>
        <v>0</v>
      </c>
      <c r="K157" s="203"/>
      <c r="L157" s="208"/>
      <c r="M157" s="209"/>
      <c r="N157" s="210"/>
      <c r="O157" s="210"/>
      <c r="P157" s="211">
        <f>SUM(P158:P167)</f>
        <v>0</v>
      </c>
      <c r="Q157" s="210"/>
      <c r="R157" s="211">
        <f>SUM(R158:R167)</f>
        <v>0</v>
      </c>
      <c r="S157" s="210"/>
      <c r="T157" s="212">
        <f>SUM(T158:T167)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85</v>
      </c>
      <c r="AT157" s="214" t="s">
        <v>76</v>
      </c>
      <c r="AU157" s="214" t="s">
        <v>85</v>
      </c>
      <c r="AY157" s="213" t="s">
        <v>156</v>
      </c>
      <c r="BK157" s="215">
        <f>SUM(BK158:BK167)</f>
        <v>0</v>
      </c>
    </row>
    <row r="158" s="2" customFormat="1" ht="24.15" customHeight="1">
      <c r="A158" s="38"/>
      <c r="B158" s="39"/>
      <c r="C158" s="218" t="s">
        <v>216</v>
      </c>
      <c r="D158" s="218" t="s">
        <v>159</v>
      </c>
      <c r="E158" s="219" t="s">
        <v>184</v>
      </c>
      <c r="F158" s="220" t="s">
        <v>185</v>
      </c>
      <c r="G158" s="221" t="s">
        <v>186</v>
      </c>
      <c r="H158" s="222">
        <v>0.35199999999999998</v>
      </c>
      <c r="I158" s="223"/>
      <c r="J158" s="224">
        <f>ROUND(I158*H158,2)</f>
        <v>0</v>
      </c>
      <c r="K158" s="220" t="s">
        <v>177</v>
      </c>
      <c r="L158" s="44"/>
      <c r="M158" s="225" t="s">
        <v>1</v>
      </c>
      <c r="N158" s="226" t="s">
        <v>43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164</v>
      </c>
      <c r="AT158" s="229" t="s">
        <v>159</v>
      </c>
      <c r="AU158" s="229" t="s">
        <v>165</v>
      </c>
      <c r="AY158" s="17" t="s">
        <v>156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165</v>
      </c>
      <c r="BK158" s="230">
        <f>ROUND(I158*H158,2)</f>
        <v>0</v>
      </c>
      <c r="BL158" s="17" t="s">
        <v>164</v>
      </c>
      <c r="BM158" s="229" t="s">
        <v>461</v>
      </c>
    </row>
    <row r="159" s="2" customFormat="1">
      <c r="A159" s="38"/>
      <c r="B159" s="39"/>
      <c r="C159" s="40"/>
      <c r="D159" s="231" t="s">
        <v>167</v>
      </c>
      <c r="E159" s="40"/>
      <c r="F159" s="232" t="s">
        <v>188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167</v>
      </c>
      <c r="AU159" s="17" t="s">
        <v>165</v>
      </c>
    </row>
    <row r="160" s="2" customFormat="1" ht="24.15" customHeight="1">
      <c r="A160" s="38"/>
      <c r="B160" s="39"/>
      <c r="C160" s="218" t="s">
        <v>157</v>
      </c>
      <c r="D160" s="218" t="s">
        <v>159</v>
      </c>
      <c r="E160" s="219" t="s">
        <v>189</v>
      </c>
      <c r="F160" s="220" t="s">
        <v>190</v>
      </c>
      <c r="G160" s="221" t="s">
        <v>186</v>
      </c>
      <c r="H160" s="222">
        <v>0.35199999999999998</v>
      </c>
      <c r="I160" s="223"/>
      <c r="J160" s="224">
        <f>ROUND(I160*H160,2)</f>
        <v>0</v>
      </c>
      <c r="K160" s="220" t="s">
        <v>177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164</v>
      </c>
      <c r="AT160" s="229" t="s">
        <v>159</v>
      </c>
      <c r="AU160" s="229" t="s">
        <v>165</v>
      </c>
      <c r="AY160" s="17" t="s">
        <v>156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165</v>
      </c>
      <c r="BK160" s="230">
        <f>ROUND(I160*H160,2)</f>
        <v>0</v>
      </c>
      <c r="BL160" s="17" t="s">
        <v>164</v>
      </c>
      <c r="BM160" s="229" t="s">
        <v>462</v>
      </c>
    </row>
    <row r="161" s="2" customFormat="1">
      <c r="A161" s="38"/>
      <c r="B161" s="39"/>
      <c r="C161" s="40"/>
      <c r="D161" s="231" t="s">
        <v>167</v>
      </c>
      <c r="E161" s="40"/>
      <c r="F161" s="232" t="s">
        <v>192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167</v>
      </c>
      <c r="AU161" s="17" t="s">
        <v>165</v>
      </c>
    </row>
    <row r="162" s="2" customFormat="1" ht="24.15" customHeight="1">
      <c r="A162" s="38"/>
      <c r="B162" s="39"/>
      <c r="C162" s="218" t="s">
        <v>111</v>
      </c>
      <c r="D162" s="218" t="s">
        <v>159</v>
      </c>
      <c r="E162" s="219" t="s">
        <v>194</v>
      </c>
      <c r="F162" s="220" t="s">
        <v>195</v>
      </c>
      <c r="G162" s="221" t="s">
        <v>186</v>
      </c>
      <c r="H162" s="222">
        <v>7.04</v>
      </c>
      <c r="I162" s="223"/>
      <c r="J162" s="224">
        <f>ROUND(I162*H162,2)</f>
        <v>0</v>
      </c>
      <c r="K162" s="220" t="s">
        <v>177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164</v>
      </c>
      <c r="AT162" s="229" t="s">
        <v>159</v>
      </c>
      <c r="AU162" s="229" t="s">
        <v>165</v>
      </c>
      <c r="AY162" s="17" t="s">
        <v>156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165</v>
      </c>
      <c r="BK162" s="230">
        <f>ROUND(I162*H162,2)</f>
        <v>0</v>
      </c>
      <c r="BL162" s="17" t="s">
        <v>164</v>
      </c>
      <c r="BM162" s="229" t="s">
        <v>463</v>
      </c>
    </row>
    <row r="163" s="2" customFormat="1">
      <c r="A163" s="38"/>
      <c r="B163" s="39"/>
      <c r="C163" s="40"/>
      <c r="D163" s="231" t="s">
        <v>167</v>
      </c>
      <c r="E163" s="40"/>
      <c r="F163" s="232" t="s">
        <v>197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167</v>
      </c>
      <c r="AU163" s="17" t="s">
        <v>165</v>
      </c>
    </row>
    <row r="164" s="13" customFormat="1">
      <c r="A164" s="13"/>
      <c r="B164" s="237"/>
      <c r="C164" s="238"/>
      <c r="D164" s="231" t="s">
        <v>170</v>
      </c>
      <c r="E164" s="239" t="s">
        <v>1</v>
      </c>
      <c r="F164" s="240" t="s">
        <v>198</v>
      </c>
      <c r="G164" s="238"/>
      <c r="H164" s="239" t="s">
        <v>1</v>
      </c>
      <c r="I164" s="241"/>
      <c r="J164" s="238"/>
      <c r="K164" s="238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170</v>
      </c>
      <c r="AU164" s="246" t="s">
        <v>165</v>
      </c>
      <c r="AV164" s="13" t="s">
        <v>85</v>
      </c>
      <c r="AW164" s="13" t="s">
        <v>33</v>
      </c>
      <c r="AX164" s="13" t="s">
        <v>77</v>
      </c>
      <c r="AY164" s="246" t="s">
        <v>156</v>
      </c>
    </row>
    <row r="165" s="14" customFormat="1">
      <c r="A165" s="14"/>
      <c r="B165" s="247"/>
      <c r="C165" s="248"/>
      <c r="D165" s="231" t="s">
        <v>170</v>
      </c>
      <c r="E165" s="249" t="s">
        <v>1</v>
      </c>
      <c r="F165" s="250" t="s">
        <v>464</v>
      </c>
      <c r="G165" s="248"/>
      <c r="H165" s="251">
        <v>7.04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170</v>
      </c>
      <c r="AU165" s="257" t="s">
        <v>165</v>
      </c>
      <c r="AV165" s="14" t="s">
        <v>165</v>
      </c>
      <c r="AW165" s="14" t="s">
        <v>33</v>
      </c>
      <c r="AX165" s="14" t="s">
        <v>85</v>
      </c>
      <c r="AY165" s="257" t="s">
        <v>156</v>
      </c>
    </row>
    <row r="166" s="2" customFormat="1" ht="24.15" customHeight="1">
      <c r="A166" s="38"/>
      <c r="B166" s="39"/>
      <c r="C166" s="218" t="s">
        <v>114</v>
      </c>
      <c r="D166" s="218" t="s">
        <v>159</v>
      </c>
      <c r="E166" s="219" t="s">
        <v>201</v>
      </c>
      <c r="F166" s="220" t="s">
        <v>202</v>
      </c>
      <c r="G166" s="221" t="s">
        <v>186</v>
      </c>
      <c r="H166" s="222">
        <v>0.35199999999999998</v>
      </c>
      <c r="I166" s="223"/>
      <c r="J166" s="224">
        <f>ROUND(I166*H166,2)</f>
        <v>0</v>
      </c>
      <c r="K166" s="220" t="s">
        <v>177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164</v>
      </c>
      <c r="AT166" s="229" t="s">
        <v>159</v>
      </c>
      <c r="AU166" s="229" t="s">
        <v>165</v>
      </c>
      <c r="AY166" s="17" t="s">
        <v>156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165</v>
      </c>
      <c r="BK166" s="230">
        <f>ROUND(I166*H166,2)</f>
        <v>0</v>
      </c>
      <c r="BL166" s="17" t="s">
        <v>164</v>
      </c>
      <c r="BM166" s="229" t="s">
        <v>465</v>
      </c>
    </row>
    <row r="167" s="2" customFormat="1">
      <c r="A167" s="38"/>
      <c r="B167" s="39"/>
      <c r="C167" s="40"/>
      <c r="D167" s="231" t="s">
        <v>167</v>
      </c>
      <c r="E167" s="40"/>
      <c r="F167" s="232" t="s">
        <v>204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167</v>
      </c>
      <c r="AU167" s="17" t="s">
        <v>165</v>
      </c>
    </row>
    <row r="168" s="12" customFormat="1" ht="22.8" customHeight="1">
      <c r="A168" s="12"/>
      <c r="B168" s="202"/>
      <c r="C168" s="203"/>
      <c r="D168" s="204" t="s">
        <v>76</v>
      </c>
      <c r="E168" s="216" t="s">
        <v>205</v>
      </c>
      <c r="F168" s="216" t="s">
        <v>206</v>
      </c>
      <c r="G168" s="203"/>
      <c r="H168" s="203"/>
      <c r="I168" s="206"/>
      <c r="J168" s="217">
        <f>BK168</f>
        <v>0</v>
      </c>
      <c r="K168" s="203"/>
      <c r="L168" s="208"/>
      <c r="M168" s="209"/>
      <c r="N168" s="210"/>
      <c r="O168" s="210"/>
      <c r="P168" s="211">
        <f>SUM(P169:P170)</f>
        <v>0</v>
      </c>
      <c r="Q168" s="210"/>
      <c r="R168" s="211">
        <f>SUM(R169:R170)</f>
        <v>0</v>
      </c>
      <c r="S168" s="210"/>
      <c r="T168" s="212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85</v>
      </c>
      <c r="AT168" s="214" t="s">
        <v>76</v>
      </c>
      <c r="AU168" s="214" t="s">
        <v>85</v>
      </c>
      <c r="AY168" s="213" t="s">
        <v>156</v>
      </c>
      <c r="BK168" s="215">
        <f>SUM(BK169:BK170)</f>
        <v>0</v>
      </c>
    </row>
    <row r="169" s="2" customFormat="1" ht="16.5" customHeight="1">
      <c r="A169" s="38"/>
      <c r="B169" s="39"/>
      <c r="C169" s="218" t="s">
        <v>117</v>
      </c>
      <c r="D169" s="218" t="s">
        <v>159</v>
      </c>
      <c r="E169" s="219" t="s">
        <v>208</v>
      </c>
      <c r="F169" s="220" t="s">
        <v>209</v>
      </c>
      <c r="G169" s="221" t="s">
        <v>186</v>
      </c>
      <c r="H169" s="222">
        <v>0.249</v>
      </c>
      <c r="I169" s="223"/>
      <c r="J169" s="224">
        <f>ROUND(I169*H169,2)</f>
        <v>0</v>
      </c>
      <c r="K169" s="220" t="s">
        <v>177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164</v>
      </c>
      <c r="AT169" s="229" t="s">
        <v>159</v>
      </c>
      <c r="AU169" s="229" t="s">
        <v>165</v>
      </c>
      <c r="AY169" s="17" t="s">
        <v>156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165</v>
      </c>
      <c r="BK169" s="230">
        <f>ROUND(I169*H169,2)</f>
        <v>0</v>
      </c>
      <c r="BL169" s="17" t="s">
        <v>164</v>
      </c>
      <c r="BM169" s="229" t="s">
        <v>466</v>
      </c>
    </row>
    <row r="170" s="2" customFormat="1">
      <c r="A170" s="38"/>
      <c r="B170" s="39"/>
      <c r="C170" s="40"/>
      <c r="D170" s="231" t="s">
        <v>167</v>
      </c>
      <c r="E170" s="40"/>
      <c r="F170" s="232" t="s">
        <v>211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167</v>
      </c>
      <c r="AU170" s="17" t="s">
        <v>165</v>
      </c>
    </row>
    <row r="171" s="12" customFormat="1" ht="25.92" customHeight="1">
      <c r="A171" s="12"/>
      <c r="B171" s="202"/>
      <c r="C171" s="203"/>
      <c r="D171" s="204" t="s">
        <v>76</v>
      </c>
      <c r="E171" s="205" t="s">
        <v>212</v>
      </c>
      <c r="F171" s="205" t="s">
        <v>213</v>
      </c>
      <c r="G171" s="203"/>
      <c r="H171" s="203"/>
      <c r="I171" s="206"/>
      <c r="J171" s="207">
        <f>BK171</f>
        <v>0</v>
      </c>
      <c r="K171" s="203"/>
      <c r="L171" s="208"/>
      <c r="M171" s="209"/>
      <c r="N171" s="210"/>
      <c r="O171" s="210"/>
      <c r="P171" s="211">
        <f>P172+P195+P212+P215</f>
        <v>0</v>
      </c>
      <c r="Q171" s="210"/>
      <c r="R171" s="211">
        <f>R172+R195+R212+R215</f>
        <v>0.32809271000000001</v>
      </c>
      <c r="S171" s="210"/>
      <c r="T171" s="212">
        <f>T172+T195+T212+T215</f>
        <v>0.22677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165</v>
      </c>
      <c r="AT171" s="214" t="s">
        <v>76</v>
      </c>
      <c r="AU171" s="214" t="s">
        <v>77</v>
      </c>
      <c r="AY171" s="213" t="s">
        <v>156</v>
      </c>
      <c r="BK171" s="215">
        <f>BK172+BK195+BK212+BK215</f>
        <v>0</v>
      </c>
    </row>
    <row r="172" s="12" customFormat="1" ht="22.8" customHeight="1">
      <c r="A172" s="12"/>
      <c r="B172" s="202"/>
      <c r="C172" s="203"/>
      <c r="D172" s="204" t="s">
        <v>76</v>
      </c>
      <c r="E172" s="216" t="s">
        <v>214</v>
      </c>
      <c r="F172" s="216" t="s">
        <v>215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SUM(P173:P194)</f>
        <v>0</v>
      </c>
      <c r="Q172" s="210"/>
      <c r="R172" s="211">
        <f>SUM(R173:R194)</f>
        <v>0.040460000000000003</v>
      </c>
      <c r="S172" s="210"/>
      <c r="T172" s="212">
        <f>SUM(T173:T194)</f>
        <v>0.00051999999999999995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165</v>
      </c>
      <c r="AT172" s="214" t="s">
        <v>76</v>
      </c>
      <c r="AU172" s="214" t="s">
        <v>85</v>
      </c>
      <c r="AY172" s="213" t="s">
        <v>156</v>
      </c>
      <c r="BK172" s="215">
        <f>SUM(BK173:BK194)</f>
        <v>0</v>
      </c>
    </row>
    <row r="173" s="2" customFormat="1" ht="24.15" customHeight="1">
      <c r="A173" s="38"/>
      <c r="B173" s="39"/>
      <c r="C173" s="218" t="s">
        <v>242</v>
      </c>
      <c r="D173" s="218" t="s">
        <v>159</v>
      </c>
      <c r="E173" s="219" t="s">
        <v>217</v>
      </c>
      <c r="F173" s="220" t="s">
        <v>218</v>
      </c>
      <c r="G173" s="221" t="s">
        <v>219</v>
      </c>
      <c r="H173" s="222">
        <v>1</v>
      </c>
      <c r="I173" s="223"/>
      <c r="J173" s="224">
        <f>ROUND(I173*H173,2)</f>
        <v>0</v>
      </c>
      <c r="K173" s="220" t="s">
        <v>177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5.0000000000000002E-05</v>
      </c>
      <c r="R173" s="227">
        <f>Q173*H173</f>
        <v>5.0000000000000002E-05</v>
      </c>
      <c r="S173" s="227">
        <v>0.00051999999999999995</v>
      </c>
      <c r="T173" s="228">
        <f>S173*H173</f>
        <v>0.00051999999999999995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220</v>
      </c>
      <c r="AT173" s="229" t="s">
        <v>159</v>
      </c>
      <c r="AU173" s="229" t="s">
        <v>165</v>
      </c>
      <c r="AY173" s="17" t="s">
        <v>156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165</v>
      </c>
      <c r="BK173" s="230">
        <f>ROUND(I173*H173,2)</f>
        <v>0</v>
      </c>
      <c r="BL173" s="17" t="s">
        <v>220</v>
      </c>
      <c r="BM173" s="229" t="s">
        <v>467</v>
      </c>
    </row>
    <row r="174" s="2" customFormat="1">
      <c r="A174" s="38"/>
      <c r="B174" s="39"/>
      <c r="C174" s="40"/>
      <c r="D174" s="231" t="s">
        <v>167</v>
      </c>
      <c r="E174" s="40"/>
      <c r="F174" s="232" t="s">
        <v>222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167</v>
      </c>
      <c r="AU174" s="17" t="s">
        <v>165</v>
      </c>
    </row>
    <row r="175" s="2" customFormat="1" ht="24.15" customHeight="1">
      <c r="A175" s="38"/>
      <c r="B175" s="39"/>
      <c r="C175" s="258" t="s">
        <v>247</v>
      </c>
      <c r="D175" s="258" t="s">
        <v>223</v>
      </c>
      <c r="E175" s="259" t="s">
        <v>224</v>
      </c>
      <c r="F175" s="260" t="s">
        <v>225</v>
      </c>
      <c r="G175" s="261" t="s">
        <v>219</v>
      </c>
      <c r="H175" s="262">
        <v>1</v>
      </c>
      <c r="I175" s="263"/>
      <c r="J175" s="264">
        <f>ROUND(I175*H175,2)</f>
        <v>0</v>
      </c>
      <c r="K175" s="260" t="s">
        <v>177</v>
      </c>
      <c r="L175" s="265"/>
      <c r="M175" s="266" t="s">
        <v>1</v>
      </c>
      <c r="N175" s="267" t="s">
        <v>43</v>
      </c>
      <c r="O175" s="91"/>
      <c r="P175" s="227">
        <f>O175*H175</f>
        <v>0</v>
      </c>
      <c r="Q175" s="227">
        <v>0.00066</v>
      </c>
      <c r="R175" s="227">
        <f>Q175*H175</f>
        <v>0.00066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226</v>
      </c>
      <c r="AT175" s="229" t="s">
        <v>223</v>
      </c>
      <c r="AU175" s="229" t="s">
        <v>165</v>
      </c>
      <c r="AY175" s="17" t="s">
        <v>156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165</v>
      </c>
      <c r="BK175" s="230">
        <f>ROUND(I175*H175,2)</f>
        <v>0</v>
      </c>
      <c r="BL175" s="17" t="s">
        <v>220</v>
      </c>
      <c r="BM175" s="229" t="s">
        <v>468</v>
      </c>
    </row>
    <row r="176" s="2" customFormat="1">
      <c r="A176" s="38"/>
      <c r="B176" s="39"/>
      <c r="C176" s="40"/>
      <c r="D176" s="231" t="s">
        <v>167</v>
      </c>
      <c r="E176" s="40"/>
      <c r="F176" s="232" t="s">
        <v>225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167</v>
      </c>
      <c r="AU176" s="17" t="s">
        <v>165</v>
      </c>
    </row>
    <row r="177" s="13" customFormat="1">
      <c r="A177" s="13"/>
      <c r="B177" s="237"/>
      <c r="C177" s="238"/>
      <c r="D177" s="231" t="s">
        <v>170</v>
      </c>
      <c r="E177" s="239" t="s">
        <v>1</v>
      </c>
      <c r="F177" s="240" t="s">
        <v>469</v>
      </c>
      <c r="G177" s="238"/>
      <c r="H177" s="239" t="s">
        <v>1</v>
      </c>
      <c r="I177" s="241"/>
      <c r="J177" s="238"/>
      <c r="K177" s="238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170</v>
      </c>
      <c r="AU177" s="246" t="s">
        <v>165</v>
      </c>
      <c r="AV177" s="13" t="s">
        <v>85</v>
      </c>
      <c r="AW177" s="13" t="s">
        <v>33</v>
      </c>
      <c r="AX177" s="13" t="s">
        <v>77</v>
      </c>
      <c r="AY177" s="246" t="s">
        <v>156</v>
      </c>
    </row>
    <row r="178" s="14" customFormat="1">
      <c r="A178" s="14"/>
      <c r="B178" s="247"/>
      <c r="C178" s="248"/>
      <c r="D178" s="231" t="s">
        <v>170</v>
      </c>
      <c r="E178" s="249" t="s">
        <v>1</v>
      </c>
      <c r="F178" s="250" t="s">
        <v>85</v>
      </c>
      <c r="G178" s="248"/>
      <c r="H178" s="251">
        <v>1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170</v>
      </c>
      <c r="AU178" s="257" t="s">
        <v>165</v>
      </c>
      <c r="AV178" s="14" t="s">
        <v>165</v>
      </c>
      <c r="AW178" s="14" t="s">
        <v>33</v>
      </c>
      <c r="AX178" s="14" t="s">
        <v>85</v>
      </c>
      <c r="AY178" s="257" t="s">
        <v>156</v>
      </c>
    </row>
    <row r="179" s="2" customFormat="1" ht="24.15" customHeight="1">
      <c r="A179" s="38"/>
      <c r="B179" s="39"/>
      <c r="C179" s="218" t="s">
        <v>8</v>
      </c>
      <c r="D179" s="218" t="s">
        <v>159</v>
      </c>
      <c r="E179" s="219" t="s">
        <v>229</v>
      </c>
      <c r="F179" s="220" t="s">
        <v>230</v>
      </c>
      <c r="G179" s="221" t="s">
        <v>176</v>
      </c>
      <c r="H179" s="222">
        <v>16</v>
      </c>
      <c r="I179" s="223"/>
      <c r="J179" s="224">
        <f>ROUND(I179*H179,2)</f>
        <v>0</v>
      </c>
      <c r="K179" s="220" t="s">
        <v>177</v>
      </c>
      <c r="L179" s="44"/>
      <c r="M179" s="225" t="s">
        <v>1</v>
      </c>
      <c r="N179" s="226" t="s">
        <v>43</v>
      </c>
      <c r="O179" s="91"/>
      <c r="P179" s="227">
        <f>O179*H179</f>
        <v>0</v>
      </c>
      <c r="Q179" s="227">
        <v>0.00072999999999999996</v>
      </c>
      <c r="R179" s="227">
        <f>Q179*H179</f>
        <v>0.011679999999999999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220</v>
      </c>
      <c r="AT179" s="229" t="s">
        <v>159</v>
      </c>
      <c r="AU179" s="229" t="s">
        <v>165</v>
      </c>
      <c r="AY179" s="17" t="s">
        <v>156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165</v>
      </c>
      <c r="BK179" s="230">
        <f>ROUND(I179*H179,2)</f>
        <v>0</v>
      </c>
      <c r="BL179" s="17" t="s">
        <v>220</v>
      </c>
      <c r="BM179" s="229" t="s">
        <v>470</v>
      </c>
    </row>
    <row r="180" s="2" customFormat="1">
      <c r="A180" s="38"/>
      <c r="B180" s="39"/>
      <c r="C180" s="40"/>
      <c r="D180" s="231" t="s">
        <v>167</v>
      </c>
      <c r="E180" s="40"/>
      <c r="F180" s="232" t="s">
        <v>232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167</v>
      </c>
      <c r="AU180" s="17" t="s">
        <v>165</v>
      </c>
    </row>
    <row r="181" s="13" customFormat="1">
      <c r="A181" s="13"/>
      <c r="B181" s="237"/>
      <c r="C181" s="238"/>
      <c r="D181" s="231" t="s">
        <v>170</v>
      </c>
      <c r="E181" s="239" t="s">
        <v>1</v>
      </c>
      <c r="F181" s="240" t="s">
        <v>471</v>
      </c>
      <c r="G181" s="238"/>
      <c r="H181" s="239" t="s">
        <v>1</v>
      </c>
      <c r="I181" s="241"/>
      <c r="J181" s="238"/>
      <c r="K181" s="238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170</v>
      </c>
      <c r="AU181" s="246" t="s">
        <v>165</v>
      </c>
      <c r="AV181" s="13" t="s">
        <v>85</v>
      </c>
      <c r="AW181" s="13" t="s">
        <v>33</v>
      </c>
      <c r="AX181" s="13" t="s">
        <v>77</v>
      </c>
      <c r="AY181" s="246" t="s">
        <v>156</v>
      </c>
    </row>
    <row r="182" s="14" customFormat="1">
      <c r="A182" s="14"/>
      <c r="B182" s="247"/>
      <c r="C182" s="248"/>
      <c r="D182" s="231" t="s">
        <v>170</v>
      </c>
      <c r="E182" s="249" t="s">
        <v>1</v>
      </c>
      <c r="F182" s="250" t="s">
        <v>220</v>
      </c>
      <c r="G182" s="248"/>
      <c r="H182" s="251">
        <v>16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170</v>
      </c>
      <c r="AU182" s="257" t="s">
        <v>165</v>
      </c>
      <c r="AV182" s="14" t="s">
        <v>165</v>
      </c>
      <c r="AW182" s="14" t="s">
        <v>33</v>
      </c>
      <c r="AX182" s="14" t="s">
        <v>85</v>
      </c>
      <c r="AY182" s="257" t="s">
        <v>156</v>
      </c>
    </row>
    <row r="183" s="2" customFormat="1" ht="37.8" customHeight="1">
      <c r="A183" s="38"/>
      <c r="B183" s="39"/>
      <c r="C183" s="218" t="s">
        <v>220</v>
      </c>
      <c r="D183" s="218" t="s">
        <v>159</v>
      </c>
      <c r="E183" s="219" t="s">
        <v>234</v>
      </c>
      <c r="F183" s="220" t="s">
        <v>235</v>
      </c>
      <c r="G183" s="221" t="s">
        <v>176</v>
      </c>
      <c r="H183" s="222">
        <v>16</v>
      </c>
      <c r="I183" s="223"/>
      <c r="J183" s="224">
        <f>ROUND(I183*H183,2)</f>
        <v>0</v>
      </c>
      <c r="K183" s="220" t="s">
        <v>177</v>
      </c>
      <c r="L183" s="44"/>
      <c r="M183" s="225" t="s">
        <v>1</v>
      </c>
      <c r="N183" s="226" t="s">
        <v>43</v>
      </c>
      <c r="O183" s="91"/>
      <c r="P183" s="227">
        <f>O183*H183</f>
        <v>0</v>
      </c>
      <c r="Q183" s="227">
        <v>0.00012</v>
      </c>
      <c r="R183" s="227">
        <f>Q183*H183</f>
        <v>0.0019200000000000001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220</v>
      </c>
      <c r="AT183" s="229" t="s">
        <v>159</v>
      </c>
      <c r="AU183" s="229" t="s">
        <v>165</v>
      </c>
      <c r="AY183" s="17" t="s">
        <v>156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165</v>
      </c>
      <c r="BK183" s="230">
        <f>ROUND(I183*H183,2)</f>
        <v>0</v>
      </c>
      <c r="BL183" s="17" t="s">
        <v>220</v>
      </c>
      <c r="BM183" s="229" t="s">
        <v>472</v>
      </c>
    </row>
    <row r="184" s="2" customFormat="1">
      <c r="A184" s="38"/>
      <c r="B184" s="39"/>
      <c r="C184" s="40"/>
      <c r="D184" s="231" t="s">
        <v>167</v>
      </c>
      <c r="E184" s="40"/>
      <c r="F184" s="232" t="s">
        <v>237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167</v>
      </c>
      <c r="AU184" s="17" t="s">
        <v>165</v>
      </c>
    </row>
    <row r="185" s="2" customFormat="1" ht="16.5" customHeight="1">
      <c r="A185" s="38"/>
      <c r="B185" s="39"/>
      <c r="C185" s="218" t="s">
        <v>264</v>
      </c>
      <c r="D185" s="218" t="s">
        <v>159</v>
      </c>
      <c r="E185" s="219" t="s">
        <v>238</v>
      </c>
      <c r="F185" s="220" t="s">
        <v>239</v>
      </c>
      <c r="G185" s="221" t="s">
        <v>176</v>
      </c>
      <c r="H185" s="222">
        <v>16</v>
      </c>
      <c r="I185" s="223"/>
      <c r="J185" s="224">
        <f>ROUND(I185*H185,2)</f>
        <v>0</v>
      </c>
      <c r="K185" s="220" t="s">
        <v>177</v>
      </c>
      <c r="L185" s="44"/>
      <c r="M185" s="225" t="s">
        <v>1</v>
      </c>
      <c r="N185" s="226" t="s">
        <v>43</v>
      </c>
      <c r="O185" s="91"/>
      <c r="P185" s="227">
        <f>O185*H185</f>
        <v>0</v>
      </c>
      <c r="Q185" s="227">
        <v>0.0016199999999999999</v>
      </c>
      <c r="R185" s="227">
        <f>Q185*H185</f>
        <v>0.025919999999999999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220</v>
      </c>
      <c r="AT185" s="229" t="s">
        <v>159</v>
      </c>
      <c r="AU185" s="229" t="s">
        <v>165</v>
      </c>
      <c r="AY185" s="17" t="s">
        <v>156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165</v>
      </c>
      <c r="BK185" s="230">
        <f>ROUND(I185*H185,2)</f>
        <v>0</v>
      </c>
      <c r="BL185" s="17" t="s">
        <v>220</v>
      </c>
      <c r="BM185" s="229" t="s">
        <v>473</v>
      </c>
    </row>
    <row r="186" s="2" customFormat="1">
      <c r="A186" s="38"/>
      <c r="B186" s="39"/>
      <c r="C186" s="40"/>
      <c r="D186" s="231" t="s">
        <v>167</v>
      </c>
      <c r="E186" s="40"/>
      <c r="F186" s="232" t="s">
        <v>241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167</v>
      </c>
      <c r="AU186" s="17" t="s">
        <v>165</v>
      </c>
    </row>
    <row r="187" s="2" customFormat="1" ht="16.5" customHeight="1">
      <c r="A187" s="38"/>
      <c r="B187" s="39"/>
      <c r="C187" s="218" t="s">
        <v>270</v>
      </c>
      <c r="D187" s="218" t="s">
        <v>159</v>
      </c>
      <c r="E187" s="219" t="s">
        <v>243</v>
      </c>
      <c r="F187" s="220" t="s">
        <v>244</v>
      </c>
      <c r="G187" s="221" t="s">
        <v>219</v>
      </c>
      <c r="H187" s="222">
        <v>1</v>
      </c>
      <c r="I187" s="223"/>
      <c r="J187" s="224">
        <f>ROUND(I187*H187,2)</f>
        <v>0</v>
      </c>
      <c r="K187" s="220" t="s">
        <v>177</v>
      </c>
      <c r="L187" s="44"/>
      <c r="M187" s="225" t="s">
        <v>1</v>
      </c>
      <c r="N187" s="226" t="s">
        <v>43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220</v>
      </c>
      <c r="AT187" s="229" t="s">
        <v>159</v>
      </c>
      <c r="AU187" s="229" t="s">
        <v>165</v>
      </c>
      <c r="AY187" s="17" t="s">
        <v>156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165</v>
      </c>
      <c r="BK187" s="230">
        <f>ROUND(I187*H187,2)</f>
        <v>0</v>
      </c>
      <c r="BL187" s="17" t="s">
        <v>220</v>
      </c>
      <c r="BM187" s="229" t="s">
        <v>474</v>
      </c>
    </row>
    <row r="188" s="2" customFormat="1">
      <c r="A188" s="38"/>
      <c r="B188" s="39"/>
      <c r="C188" s="40"/>
      <c r="D188" s="231" t="s">
        <v>167</v>
      </c>
      <c r="E188" s="40"/>
      <c r="F188" s="232" t="s">
        <v>246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167</v>
      </c>
      <c r="AU188" s="17" t="s">
        <v>165</v>
      </c>
    </row>
    <row r="189" s="2" customFormat="1" ht="24.15" customHeight="1">
      <c r="A189" s="38"/>
      <c r="B189" s="39"/>
      <c r="C189" s="218" t="s">
        <v>276</v>
      </c>
      <c r="D189" s="218" t="s">
        <v>159</v>
      </c>
      <c r="E189" s="219" t="s">
        <v>248</v>
      </c>
      <c r="F189" s="220" t="s">
        <v>249</v>
      </c>
      <c r="G189" s="221" t="s">
        <v>219</v>
      </c>
      <c r="H189" s="222">
        <v>1</v>
      </c>
      <c r="I189" s="223"/>
      <c r="J189" s="224">
        <f>ROUND(I189*H189,2)</f>
        <v>0</v>
      </c>
      <c r="K189" s="220" t="s">
        <v>177</v>
      </c>
      <c r="L189" s="44"/>
      <c r="M189" s="225" t="s">
        <v>1</v>
      </c>
      <c r="N189" s="226" t="s">
        <v>43</v>
      </c>
      <c r="O189" s="91"/>
      <c r="P189" s="227">
        <f>O189*H189</f>
        <v>0</v>
      </c>
      <c r="Q189" s="227">
        <v>0.00023000000000000001</v>
      </c>
      <c r="R189" s="227">
        <f>Q189*H189</f>
        <v>0.00023000000000000001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220</v>
      </c>
      <c r="AT189" s="229" t="s">
        <v>159</v>
      </c>
      <c r="AU189" s="229" t="s">
        <v>165</v>
      </c>
      <c r="AY189" s="17" t="s">
        <v>156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165</v>
      </c>
      <c r="BK189" s="230">
        <f>ROUND(I189*H189,2)</f>
        <v>0</v>
      </c>
      <c r="BL189" s="17" t="s">
        <v>220</v>
      </c>
      <c r="BM189" s="229" t="s">
        <v>475</v>
      </c>
    </row>
    <row r="190" s="2" customFormat="1">
      <c r="A190" s="38"/>
      <c r="B190" s="39"/>
      <c r="C190" s="40"/>
      <c r="D190" s="231" t="s">
        <v>167</v>
      </c>
      <c r="E190" s="40"/>
      <c r="F190" s="232" t="s">
        <v>251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167</v>
      </c>
      <c r="AU190" s="17" t="s">
        <v>165</v>
      </c>
    </row>
    <row r="191" s="13" customFormat="1">
      <c r="A191" s="13"/>
      <c r="B191" s="237"/>
      <c r="C191" s="238"/>
      <c r="D191" s="231" t="s">
        <v>170</v>
      </c>
      <c r="E191" s="239" t="s">
        <v>1</v>
      </c>
      <c r="F191" s="240" t="s">
        <v>476</v>
      </c>
      <c r="G191" s="238"/>
      <c r="H191" s="239" t="s">
        <v>1</v>
      </c>
      <c r="I191" s="241"/>
      <c r="J191" s="238"/>
      <c r="K191" s="238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170</v>
      </c>
      <c r="AU191" s="246" t="s">
        <v>165</v>
      </c>
      <c r="AV191" s="13" t="s">
        <v>85</v>
      </c>
      <c r="AW191" s="13" t="s">
        <v>33</v>
      </c>
      <c r="AX191" s="13" t="s">
        <v>77</v>
      </c>
      <c r="AY191" s="246" t="s">
        <v>156</v>
      </c>
    </row>
    <row r="192" s="14" customFormat="1">
      <c r="A192" s="14"/>
      <c r="B192" s="247"/>
      <c r="C192" s="248"/>
      <c r="D192" s="231" t="s">
        <v>170</v>
      </c>
      <c r="E192" s="249" t="s">
        <v>1</v>
      </c>
      <c r="F192" s="250" t="s">
        <v>85</v>
      </c>
      <c r="G192" s="248"/>
      <c r="H192" s="251">
        <v>1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7" t="s">
        <v>170</v>
      </c>
      <c r="AU192" s="257" t="s">
        <v>165</v>
      </c>
      <c r="AV192" s="14" t="s">
        <v>165</v>
      </c>
      <c r="AW192" s="14" t="s">
        <v>33</v>
      </c>
      <c r="AX192" s="14" t="s">
        <v>85</v>
      </c>
      <c r="AY192" s="257" t="s">
        <v>156</v>
      </c>
    </row>
    <row r="193" s="2" customFormat="1" ht="24.15" customHeight="1">
      <c r="A193" s="38"/>
      <c r="B193" s="39"/>
      <c r="C193" s="218" t="s">
        <v>281</v>
      </c>
      <c r="D193" s="218" t="s">
        <v>159</v>
      </c>
      <c r="E193" s="219" t="s">
        <v>253</v>
      </c>
      <c r="F193" s="220" t="s">
        <v>254</v>
      </c>
      <c r="G193" s="221" t="s">
        <v>255</v>
      </c>
      <c r="H193" s="268"/>
      <c r="I193" s="223"/>
      <c r="J193" s="224">
        <f>ROUND(I193*H193,2)</f>
        <v>0</v>
      </c>
      <c r="K193" s="220" t="s">
        <v>177</v>
      </c>
      <c r="L193" s="44"/>
      <c r="M193" s="225" t="s">
        <v>1</v>
      </c>
      <c r="N193" s="226" t="s">
        <v>43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220</v>
      </c>
      <c r="AT193" s="229" t="s">
        <v>159</v>
      </c>
      <c r="AU193" s="229" t="s">
        <v>165</v>
      </c>
      <c r="AY193" s="17" t="s">
        <v>156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165</v>
      </c>
      <c r="BK193" s="230">
        <f>ROUND(I193*H193,2)</f>
        <v>0</v>
      </c>
      <c r="BL193" s="17" t="s">
        <v>220</v>
      </c>
      <c r="BM193" s="229" t="s">
        <v>477</v>
      </c>
    </row>
    <row r="194" s="2" customFormat="1">
      <c r="A194" s="38"/>
      <c r="B194" s="39"/>
      <c r="C194" s="40"/>
      <c r="D194" s="231" t="s">
        <v>167</v>
      </c>
      <c r="E194" s="40"/>
      <c r="F194" s="232" t="s">
        <v>257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167</v>
      </c>
      <c r="AU194" s="17" t="s">
        <v>165</v>
      </c>
    </row>
    <row r="195" s="12" customFormat="1" ht="22.8" customHeight="1">
      <c r="A195" s="12"/>
      <c r="B195" s="202"/>
      <c r="C195" s="203"/>
      <c r="D195" s="204" t="s">
        <v>76</v>
      </c>
      <c r="E195" s="216" t="s">
        <v>258</v>
      </c>
      <c r="F195" s="216" t="s">
        <v>259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SUM(P196:P211)</f>
        <v>0</v>
      </c>
      <c r="Q195" s="210"/>
      <c r="R195" s="211">
        <f>SUM(R196:R211)</f>
        <v>0.27461270999999998</v>
      </c>
      <c r="S195" s="210"/>
      <c r="T195" s="212">
        <f>SUM(T196:T211)</f>
        <v>0.22625000000000001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165</v>
      </c>
      <c r="AT195" s="214" t="s">
        <v>76</v>
      </c>
      <c r="AU195" s="214" t="s">
        <v>85</v>
      </c>
      <c r="AY195" s="213" t="s">
        <v>156</v>
      </c>
      <c r="BK195" s="215">
        <f>SUM(BK196:BK211)</f>
        <v>0</v>
      </c>
    </row>
    <row r="196" s="2" customFormat="1" ht="21.75" customHeight="1">
      <c r="A196" s="38"/>
      <c r="B196" s="39"/>
      <c r="C196" s="218" t="s">
        <v>7</v>
      </c>
      <c r="D196" s="218" t="s">
        <v>159</v>
      </c>
      <c r="E196" s="219" t="s">
        <v>260</v>
      </c>
      <c r="F196" s="220" t="s">
        <v>261</v>
      </c>
      <c r="G196" s="221" t="s">
        <v>219</v>
      </c>
      <c r="H196" s="222">
        <v>1</v>
      </c>
      <c r="I196" s="223"/>
      <c r="J196" s="224">
        <f>ROUND(I196*H196,2)</f>
        <v>0</v>
      </c>
      <c r="K196" s="220" t="s">
        <v>177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220</v>
      </c>
      <c r="AT196" s="229" t="s">
        <v>159</v>
      </c>
      <c r="AU196" s="229" t="s">
        <v>165</v>
      </c>
      <c r="AY196" s="17" t="s">
        <v>156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165</v>
      </c>
      <c r="BK196" s="230">
        <f>ROUND(I196*H196,2)</f>
        <v>0</v>
      </c>
      <c r="BL196" s="17" t="s">
        <v>220</v>
      </c>
      <c r="BM196" s="229" t="s">
        <v>478</v>
      </c>
    </row>
    <row r="197" s="2" customFormat="1">
      <c r="A197" s="38"/>
      <c r="B197" s="39"/>
      <c r="C197" s="40"/>
      <c r="D197" s="231" t="s">
        <v>167</v>
      </c>
      <c r="E197" s="40"/>
      <c r="F197" s="232" t="s">
        <v>263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167</v>
      </c>
      <c r="AU197" s="17" t="s">
        <v>165</v>
      </c>
    </row>
    <row r="198" s="2" customFormat="1" ht="24.15" customHeight="1">
      <c r="A198" s="38"/>
      <c r="B198" s="39"/>
      <c r="C198" s="218" t="s">
        <v>292</v>
      </c>
      <c r="D198" s="218" t="s">
        <v>159</v>
      </c>
      <c r="E198" s="219" t="s">
        <v>265</v>
      </c>
      <c r="F198" s="220" t="s">
        <v>266</v>
      </c>
      <c r="G198" s="221" t="s">
        <v>219</v>
      </c>
      <c r="H198" s="222">
        <v>1</v>
      </c>
      <c r="I198" s="223"/>
      <c r="J198" s="224">
        <f>ROUND(I198*H198,2)</f>
        <v>0</v>
      </c>
      <c r="K198" s="220" t="s">
        <v>177</v>
      </c>
      <c r="L198" s="44"/>
      <c r="M198" s="225" t="s">
        <v>1</v>
      </c>
      <c r="N198" s="226" t="s">
        <v>43</v>
      </c>
      <c r="O198" s="91"/>
      <c r="P198" s="227">
        <f>O198*H198</f>
        <v>0</v>
      </c>
      <c r="Q198" s="227">
        <v>0.00017000000000000001</v>
      </c>
      <c r="R198" s="227">
        <f>Q198*H198</f>
        <v>0.00017000000000000001</v>
      </c>
      <c r="S198" s="227">
        <v>0.22625000000000001</v>
      </c>
      <c r="T198" s="228">
        <f>S198*H198</f>
        <v>0.22625000000000001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220</v>
      </c>
      <c r="AT198" s="229" t="s">
        <v>159</v>
      </c>
      <c r="AU198" s="229" t="s">
        <v>165</v>
      </c>
      <c r="AY198" s="17" t="s">
        <v>156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165</v>
      </c>
      <c r="BK198" s="230">
        <f>ROUND(I198*H198,2)</f>
        <v>0</v>
      </c>
      <c r="BL198" s="17" t="s">
        <v>220</v>
      </c>
      <c r="BM198" s="229" t="s">
        <v>479</v>
      </c>
    </row>
    <row r="199" s="2" customFormat="1">
      <c r="A199" s="38"/>
      <c r="B199" s="39"/>
      <c r="C199" s="40"/>
      <c r="D199" s="231" t="s">
        <v>167</v>
      </c>
      <c r="E199" s="40"/>
      <c r="F199" s="232" t="s">
        <v>268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167</v>
      </c>
      <c r="AU199" s="17" t="s">
        <v>165</v>
      </c>
    </row>
    <row r="200" s="13" customFormat="1">
      <c r="A200" s="13"/>
      <c r="B200" s="237"/>
      <c r="C200" s="238"/>
      <c r="D200" s="231" t="s">
        <v>170</v>
      </c>
      <c r="E200" s="239" t="s">
        <v>1</v>
      </c>
      <c r="F200" s="240" t="s">
        <v>269</v>
      </c>
      <c r="G200" s="238"/>
      <c r="H200" s="239" t="s">
        <v>1</v>
      </c>
      <c r="I200" s="241"/>
      <c r="J200" s="238"/>
      <c r="K200" s="238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170</v>
      </c>
      <c r="AU200" s="246" t="s">
        <v>165</v>
      </c>
      <c r="AV200" s="13" t="s">
        <v>85</v>
      </c>
      <c r="AW200" s="13" t="s">
        <v>33</v>
      </c>
      <c r="AX200" s="13" t="s">
        <v>77</v>
      </c>
      <c r="AY200" s="246" t="s">
        <v>156</v>
      </c>
    </row>
    <row r="201" s="14" customFormat="1">
      <c r="A201" s="14"/>
      <c r="B201" s="247"/>
      <c r="C201" s="248"/>
      <c r="D201" s="231" t="s">
        <v>170</v>
      </c>
      <c r="E201" s="249" t="s">
        <v>1</v>
      </c>
      <c r="F201" s="250" t="s">
        <v>85</v>
      </c>
      <c r="G201" s="248"/>
      <c r="H201" s="251">
        <v>1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7" t="s">
        <v>170</v>
      </c>
      <c r="AU201" s="257" t="s">
        <v>165</v>
      </c>
      <c r="AV201" s="14" t="s">
        <v>165</v>
      </c>
      <c r="AW201" s="14" t="s">
        <v>33</v>
      </c>
      <c r="AX201" s="14" t="s">
        <v>85</v>
      </c>
      <c r="AY201" s="257" t="s">
        <v>156</v>
      </c>
    </row>
    <row r="202" s="2" customFormat="1" ht="33" customHeight="1">
      <c r="A202" s="38"/>
      <c r="B202" s="39"/>
      <c r="C202" s="218" t="s">
        <v>299</v>
      </c>
      <c r="D202" s="218" t="s">
        <v>159</v>
      </c>
      <c r="E202" s="219" t="s">
        <v>271</v>
      </c>
      <c r="F202" s="220" t="s">
        <v>272</v>
      </c>
      <c r="G202" s="221" t="s">
        <v>162</v>
      </c>
      <c r="H202" s="222">
        <v>1</v>
      </c>
      <c r="I202" s="223"/>
      <c r="J202" s="224">
        <f>ROUND(I202*H202,2)</f>
        <v>0</v>
      </c>
      <c r="K202" s="220" t="s">
        <v>163</v>
      </c>
      <c r="L202" s="44"/>
      <c r="M202" s="225" t="s">
        <v>1</v>
      </c>
      <c r="N202" s="226" t="s">
        <v>43</v>
      </c>
      <c r="O202" s="91"/>
      <c r="P202" s="227">
        <f>O202*H202</f>
        <v>0</v>
      </c>
      <c r="Q202" s="227">
        <v>0.27444270999999998</v>
      </c>
      <c r="R202" s="227">
        <f>Q202*H202</f>
        <v>0.27444270999999998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220</v>
      </c>
      <c r="AT202" s="229" t="s">
        <v>159</v>
      </c>
      <c r="AU202" s="229" t="s">
        <v>165</v>
      </c>
      <c r="AY202" s="17" t="s">
        <v>156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165</v>
      </c>
      <c r="BK202" s="230">
        <f>ROUND(I202*H202,2)</f>
        <v>0</v>
      </c>
      <c r="BL202" s="17" t="s">
        <v>220</v>
      </c>
      <c r="BM202" s="229" t="s">
        <v>480</v>
      </c>
    </row>
    <row r="203" s="2" customFormat="1">
      <c r="A203" s="38"/>
      <c r="B203" s="39"/>
      <c r="C203" s="40"/>
      <c r="D203" s="231" t="s">
        <v>167</v>
      </c>
      <c r="E203" s="40"/>
      <c r="F203" s="232" t="s">
        <v>274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167</v>
      </c>
      <c r="AU203" s="17" t="s">
        <v>165</v>
      </c>
    </row>
    <row r="204" s="2" customFormat="1">
      <c r="A204" s="38"/>
      <c r="B204" s="39"/>
      <c r="C204" s="40"/>
      <c r="D204" s="231" t="s">
        <v>168</v>
      </c>
      <c r="E204" s="40"/>
      <c r="F204" s="236" t="s">
        <v>481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168</v>
      </c>
      <c r="AU204" s="17" t="s">
        <v>165</v>
      </c>
    </row>
    <row r="205" s="14" customFormat="1">
      <c r="A205" s="14"/>
      <c r="B205" s="247"/>
      <c r="C205" s="248"/>
      <c r="D205" s="231" t="s">
        <v>170</v>
      </c>
      <c r="E205" s="249" t="s">
        <v>1</v>
      </c>
      <c r="F205" s="250" t="s">
        <v>85</v>
      </c>
      <c r="G205" s="248"/>
      <c r="H205" s="251">
        <v>1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7" t="s">
        <v>170</v>
      </c>
      <c r="AU205" s="257" t="s">
        <v>165</v>
      </c>
      <c r="AV205" s="14" t="s">
        <v>165</v>
      </c>
      <c r="AW205" s="14" t="s">
        <v>33</v>
      </c>
      <c r="AX205" s="14" t="s">
        <v>85</v>
      </c>
      <c r="AY205" s="257" t="s">
        <v>156</v>
      </c>
    </row>
    <row r="206" s="2" customFormat="1" ht="16.5" customHeight="1">
      <c r="A206" s="38"/>
      <c r="B206" s="39"/>
      <c r="C206" s="218" t="s">
        <v>304</v>
      </c>
      <c r="D206" s="218" t="s">
        <v>159</v>
      </c>
      <c r="E206" s="219" t="s">
        <v>277</v>
      </c>
      <c r="F206" s="220" t="s">
        <v>278</v>
      </c>
      <c r="G206" s="221" t="s">
        <v>162</v>
      </c>
      <c r="H206" s="222">
        <v>1</v>
      </c>
      <c r="I206" s="223"/>
      <c r="J206" s="224">
        <f>ROUND(I206*H206,2)</f>
        <v>0</v>
      </c>
      <c r="K206" s="220" t="s">
        <v>177</v>
      </c>
      <c r="L206" s="44"/>
      <c r="M206" s="225" t="s">
        <v>1</v>
      </c>
      <c r="N206" s="226" t="s">
        <v>43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220</v>
      </c>
      <c r="AT206" s="229" t="s">
        <v>159</v>
      </c>
      <c r="AU206" s="229" t="s">
        <v>165</v>
      </c>
      <c r="AY206" s="17" t="s">
        <v>156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165</v>
      </c>
      <c r="BK206" s="230">
        <f>ROUND(I206*H206,2)</f>
        <v>0</v>
      </c>
      <c r="BL206" s="17" t="s">
        <v>220</v>
      </c>
      <c r="BM206" s="229" t="s">
        <v>482</v>
      </c>
    </row>
    <row r="207" s="2" customFormat="1">
      <c r="A207" s="38"/>
      <c r="B207" s="39"/>
      <c r="C207" s="40"/>
      <c r="D207" s="231" t="s">
        <v>167</v>
      </c>
      <c r="E207" s="40"/>
      <c r="F207" s="232" t="s">
        <v>280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167</v>
      </c>
      <c r="AU207" s="17" t="s">
        <v>165</v>
      </c>
    </row>
    <row r="208" s="2" customFormat="1" ht="24.15" customHeight="1">
      <c r="A208" s="38"/>
      <c r="B208" s="39"/>
      <c r="C208" s="218" t="s">
        <v>309</v>
      </c>
      <c r="D208" s="218" t="s">
        <v>159</v>
      </c>
      <c r="E208" s="219" t="s">
        <v>282</v>
      </c>
      <c r="F208" s="220" t="s">
        <v>283</v>
      </c>
      <c r="G208" s="221" t="s">
        <v>186</v>
      </c>
      <c r="H208" s="222">
        <v>0.58699999999999997</v>
      </c>
      <c r="I208" s="223"/>
      <c r="J208" s="224">
        <f>ROUND(I208*H208,2)</f>
        <v>0</v>
      </c>
      <c r="K208" s="220" t="s">
        <v>177</v>
      </c>
      <c r="L208" s="44"/>
      <c r="M208" s="225" t="s">
        <v>1</v>
      </c>
      <c r="N208" s="226" t="s">
        <v>43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220</v>
      </c>
      <c r="AT208" s="229" t="s">
        <v>159</v>
      </c>
      <c r="AU208" s="229" t="s">
        <v>165</v>
      </c>
      <c r="AY208" s="17" t="s">
        <v>156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165</v>
      </c>
      <c r="BK208" s="230">
        <f>ROUND(I208*H208,2)</f>
        <v>0</v>
      </c>
      <c r="BL208" s="17" t="s">
        <v>220</v>
      </c>
      <c r="BM208" s="229" t="s">
        <v>483</v>
      </c>
    </row>
    <row r="209" s="2" customFormat="1">
      <c r="A209" s="38"/>
      <c r="B209" s="39"/>
      <c r="C209" s="40"/>
      <c r="D209" s="231" t="s">
        <v>167</v>
      </c>
      <c r="E209" s="40"/>
      <c r="F209" s="232" t="s">
        <v>285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167</v>
      </c>
      <c r="AU209" s="17" t="s">
        <v>165</v>
      </c>
    </row>
    <row r="210" s="2" customFormat="1" ht="21.75" customHeight="1">
      <c r="A210" s="38"/>
      <c r="B210" s="39"/>
      <c r="C210" s="218" t="s">
        <v>314</v>
      </c>
      <c r="D210" s="218" t="s">
        <v>159</v>
      </c>
      <c r="E210" s="219" t="s">
        <v>286</v>
      </c>
      <c r="F210" s="220" t="s">
        <v>287</v>
      </c>
      <c r="G210" s="221" t="s">
        <v>255</v>
      </c>
      <c r="H210" s="268"/>
      <c r="I210" s="223"/>
      <c r="J210" s="224">
        <f>ROUND(I210*H210,2)</f>
        <v>0</v>
      </c>
      <c r="K210" s="220" t="s">
        <v>177</v>
      </c>
      <c r="L210" s="44"/>
      <c r="M210" s="225" t="s">
        <v>1</v>
      </c>
      <c r="N210" s="226" t="s">
        <v>43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220</v>
      </c>
      <c r="AT210" s="229" t="s">
        <v>159</v>
      </c>
      <c r="AU210" s="229" t="s">
        <v>165</v>
      </c>
      <c r="AY210" s="17" t="s">
        <v>156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165</v>
      </c>
      <c r="BK210" s="230">
        <f>ROUND(I210*H210,2)</f>
        <v>0</v>
      </c>
      <c r="BL210" s="17" t="s">
        <v>220</v>
      </c>
      <c r="BM210" s="229" t="s">
        <v>484</v>
      </c>
    </row>
    <row r="211" s="2" customFormat="1">
      <c r="A211" s="38"/>
      <c r="B211" s="39"/>
      <c r="C211" s="40"/>
      <c r="D211" s="231" t="s">
        <v>167</v>
      </c>
      <c r="E211" s="40"/>
      <c r="F211" s="232" t="s">
        <v>289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167</v>
      </c>
      <c r="AU211" s="17" t="s">
        <v>165</v>
      </c>
    </row>
    <row r="212" s="12" customFormat="1" ht="22.8" customHeight="1">
      <c r="A212" s="12"/>
      <c r="B212" s="202"/>
      <c r="C212" s="203"/>
      <c r="D212" s="204" t="s">
        <v>76</v>
      </c>
      <c r="E212" s="216" t="s">
        <v>290</v>
      </c>
      <c r="F212" s="216" t="s">
        <v>291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SUM(P213:P214)</f>
        <v>0</v>
      </c>
      <c r="Q212" s="210"/>
      <c r="R212" s="211">
        <f>SUM(R213:R214)</f>
        <v>0.00036000000000000002</v>
      </c>
      <c r="S212" s="210"/>
      <c r="T212" s="212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165</v>
      </c>
      <c r="AT212" s="214" t="s">
        <v>76</v>
      </c>
      <c r="AU212" s="214" t="s">
        <v>85</v>
      </c>
      <c r="AY212" s="213" t="s">
        <v>156</v>
      </c>
      <c r="BK212" s="215">
        <f>SUM(BK213:BK214)</f>
        <v>0</v>
      </c>
    </row>
    <row r="213" s="2" customFormat="1" ht="24.15" customHeight="1">
      <c r="A213" s="38"/>
      <c r="B213" s="39"/>
      <c r="C213" s="218" t="s">
        <v>320</v>
      </c>
      <c r="D213" s="218" t="s">
        <v>159</v>
      </c>
      <c r="E213" s="219" t="s">
        <v>293</v>
      </c>
      <c r="F213" s="220" t="s">
        <v>294</v>
      </c>
      <c r="G213" s="221" t="s">
        <v>219</v>
      </c>
      <c r="H213" s="222">
        <v>1</v>
      </c>
      <c r="I213" s="223"/>
      <c r="J213" s="224">
        <f>ROUND(I213*H213,2)</f>
        <v>0</v>
      </c>
      <c r="K213" s="220" t="s">
        <v>177</v>
      </c>
      <c r="L213" s="44"/>
      <c r="M213" s="225" t="s">
        <v>1</v>
      </c>
      <c r="N213" s="226" t="s">
        <v>43</v>
      </c>
      <c r="O213" s="91"/>
      <c r="P213" s="227">
        <f>O213*H213</f>
        <v>0</v>
      </c>
      <c r="Q213" s="227">
        <v>0.00036000000000000002</v>
      </c>
      <c r="R213" s="227">
        <f>Q213*H213</f>
        <v>0.00036000000000000002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220</v>
      </c>
      <c r="AT213" s="229" t="s">
        <v>159</v>
      </c>
      <c r="AU213" s="229" t="s">
        <v>165</v>
      </c>
      <c r="AY213" s="17" t="s">
        <v>156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165</v>
      </c>
      <c r="BK213" s="230">
        <f>ROUND(I213*H213,2)</f>
        <v>0</v>
      </c>
      <c r="BL213" s="17" t="s">
        <v>220</v>
      </c>
      <c r="BM213" s="229" t="s">
        <v>485</v>
      </c>
    </row>
    <row r="214" s="2" customFormat="1">
      <c r="A214" s="38"/>
      <c r="B214" s="39"/>
      <c r="C214" s="40"/>
      <c r="D214" s="231" t="s">
        <v>167</v>
      </c>
      <c r="E214" s="40"/>
      <c r="F214" s="232" t="s">
        <v>296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167</v>
      </c>
      <c r="AU214" s="17" t="s">
        <v>165</v>
      </c>
    </row>
    <row r="215" s="12" customFormat="1" ht="22.8" customHeight="1">
      <c r="A215" s="12"/>
      <c r="B215" s="202"/>
      <c r="C215" s="203"/>
      <c r="D215" s="204" t="s">
        <v>76</v>
      </c>
      <c r="E215" s="216" t="s">
        <v>297</v>
      </c>
      <c r="F215" s="216" t="s">
        <v>298</v>
      </c>
      <c r="G215" s="203"/>
      <c r="H215" s="203"/>
      <c r="I215" s="206"/>
      <c r="J215" s="217">
        <f>BK215</f>
        <v>0</v>
      </c>
      <c r="K215" s="203"/>
      <c r="L215" s="208"/>
      <c r="M215" s="209"/>
      <c r="N215" s="210"/>
      <c r="O215" s="210"/>
      <c r="P215" s="211">
        <f>SUM(P216:P243)</f>
        <v>0</v>
      </c>
      <c r="Q215" s="210"/>
      <c r="R215" s="211">
        <f>SUM(R216:R243)</f>
        <v>0.012659999999999999</v>
      </c>
      <c r="S215" s="210"/>
      <c r="T215" s="212">
        <f>SUM(T216:T243)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165</v>
      </c>
      <c r="AT215" s="214" t="s">
        <v>76</v>
      </c>
      <c r="AU215" s="214" t="s">
        <v>85</v>
      </c>
      <c r="AY215" s="213" t="s">
        <v>156</v>
      </c>
      <c r="BK215" s="215">
        <f>SUM(BK216:BK243)</f>
        <v>0</v>
      </c>
    </row>
    <row r="216" s="2" customFormat="1" ht="24.15" customHeight="1">
      <c r="A216" s="38"/>
      <c r="B216" s="39"/>
      <c r="C216" s="218" t="s">
        <v>327</v>
      </c>
      <c r="D216" s="218" t="s">
        <v>159</v>
      </c>
      <c r="E216" s="219" t="s">
        <v>300</v>
      </c>
      <c r="F216" s="220" t="s">
        <v>301</v>
      </c>
      <c r="G216" s="221" t="s">
        <v>176</v>
      </c>
      <c r="H216" s="222">
        <v>40</v>
      </c>
      <c r="I216" s="223"/>
      <c r="J216" s="224">
        <f>ROUND(I216*H216,2)</f>
        <v>0</v>
      </c>
      <c r="K216" s="220" t="s">
        <v>177</v>
      </c>
      <c r="L216" s="44"/>
      <c r="M216" s="225" t="s">
        <v>1</v>
      </c>
      <c r="N216" s="226" t="s">
        <v>43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220</v>
      </c>
      <c r="AT216" s="229" t="s">
        <v>159</v>
      </c>
      <c r="AU216" s="229" t="s">
        <v>165</v>
      </c>
      <c r="AY216" s="17" t="s">
        <v>156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165</v>
      </c>
      <c r="BK216" s="230">
        <f>ROUND(I216*H216,2)</f>
        <v>0</v>
      </c>
      <c r="BL216" s="17" t="s">
        <v>220</v>
      </c>
      <c r="BM216" s="229" t="s">
        <v>486</v>
      </c>
    </row>
    <row r="217" s="2" customFormat="1">
      <c r="A217" s="38"/>
      <c r="B217" s="39"/>
      <c r="C217" s="40"/>
      <c r="D217" s="231" t="s">
        <v>167</v>
      </c>
      <c r="E217" s="40"/>
      <c r="F217" s="232" t="s">
        <v>303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167</v>
      </c>
      <c r="AU217" s="17" t="s">
        <v>165</v>
      </c>
    </row>
    <row r="218" s="2" customFormat="1" ht="16.5" customHeight="1">
      <c r="A218" s="38"/>
      <c r="B218" s="39"/>
      <c r="C218" s="258" t="s">
        <v>331</v>
      </c>
      <c r="D218" s="258" t="s">
        <v>223</v>
      </c>
      <c r="E218" s="259" t="s">
        <v>305</v>
      </c>
      <c r="F218" s="260" t="s">
        <v>306</v>
      </c>
      <c r="G218" s="261" t="s">
        <v>176</v>
      </c>
      <c r="H218" s="262">
        <v>42</v>
      </c>
      <c r="I218" s="263"/>
      <c r="J218" s="264">
        <f>ROUND(I218*H218,2)</f>
        <v>0</v>
      </c>
      <c r="K218" s="260" t="s">
        <v>177</v>
      </c>
      <c r="L218" s="265"/>
      <c r="M218" s="266" t="s">
        <v>1</v>
      </c>
      <c r="N218" s="267" t="s">
        <v>43</v>
      </c>
      <c r="O218" s="91"/>
      <c r="P218" s="227">
        <f>O218*H218</f>
        <v>0</v>
      </c>
      <c r="Q218" s="227">
        <v>0.00012999999999999999</v>
      </c>
      <c r="R218" s="227">
        <f>Q218*H218</f>
        <v>0.0054599999999999996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226</v>
      </c>
      <c r="AT218" s="229" t="s">
        <v>223</v>
      </c>
      <c r="AU218" s="229" t="s">
        <v>165</v>
      </c>
      <c r="AY218" s="17" t="s">
        <v>156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165</v>
      </c>
      <c r="BK218" s="230">
        <f>ROUND(I218*H218,2)</f>
        <v>0</v>
      </c>
      <c r="BL218" s="17" t="s">
        <v>220</v>
      </c>
      <c r="BM218" s="229" t="s">
        <v>487</v>
      </c>
    </row>
    <row r="219" s="2" customFormat="1">
      <c r="A219" s="38"/>
      <c r="B219" s="39"/>
      <c r="C219" s="40"/>
      <c r="D219" s="231" t="s">
        <v>167</v>
      </c>
      <c r="E219" s="40"/>
      <c r="F219" s="232" t="s">
        <v>306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167</v>
      </c>
      <c r="AU219" s="17" t="s">
        <v>165</v>
      </c>
    </row>
    <row r="220" s="14" customFormat="1">
      <c r="A220" s="14"/>
      <c r="B220" s="247"/>
      <c r="C220" s="248"/>
      <c r="D220" s="231" t="s">
        <v>170</v>
      </c>
      <c r="E220" s="248"/>
      <c r="F220" s="250" t="s">
        <v>308</v>
      </c>
      <c r="G220" s="248"/>
      <c r="H220" s="251">
        <v>42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170</v>
      </c>
      <c r="AU220" s="257" t="s">
        <v>165</v>
      </c>
      <c r="AV220" s="14" t="s">
        <v>165</v>
      </c>
      <c r="AW220" s="14" t="s">
        <v>4</v>
      </c>
      <c r="AX220" s="14" t="s">
        <v>85</v>
      </c>
      <c r="AY220" s="257" t="s">
        <v>156</v>
      </c>
    </row>
    <row r="221" s="2" customFormat="1" ht="24.15" customHeight="1">
      <c r="A221" s="38"/>
      <c r="B221" s="39"/>
      <c r="C221" s="218" t="s">
        <v>336</v>
      </c>
      <c r="D221" s="218" t="s">
        <v>159</v>
      </c>
      <c r="E221" s="219" t="s">
        <v>310</v>
      </c>
      <c r="F221" s="220" t="s">
        <v>311</v>
      </c>
      <c r="G221" s="221" t="s">
        <v>219</v>
      </c>
      <c r="H221" s="222">
        <v>1</v>
      </c>
      <c r="I221" s="223"/>
      <c r="J221" s="224">
        <f>ROUND(I221*H221,2)</f>
        <v>0</v>
      </c>
      <c r="K221" s="220" t="s">
        <v>177</v>
      </c>
      <c r="L221" s="44"/>
      <c r="M221" s="225" t="s">
        <v>1</v>
      </c>
      <c r="N221" s="226" t="s">
        <v>43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220</v>
      </c>
      <c r="AT221" s="229" t="s">
        <v>159</v>
      </c>
      <c r="AU221" s="229" t="s">
        <v>165</v>
      </c>
      <c r="AY221" s="17" t="s">
        <v>156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165</v>
      </c>
      <c r="BK221" s="230">
        <f>ROUND(I221*H221,2)</f>
        <v>0</v>
      </c>
      <c r="BL221" s="17" t="s">
        <v>220</v>
      </c>
      <c r="BM221" s="229" t="s">
        <v>488</v>
      </c>
    </row>
    <row r="222" s="2" customFormat="1">
      <c r="A222" s="38"/>
      <c r="B222" s="39"/>
      <c r="C222" s="40"/>
      <c r="D222" s="231" t="s">
        <v>167</v>
      </c>
      <c r="E222" s="40"/>
      <c r="F222" s="232" t="s">
        <v>313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167</v>
      </c>
      <c r="AU222" s="17" t="s">
        <v>165</v>
      </c>
    </row>
    <row r="223" s="2" customFormat="1" ht="16.5" customHeight="1">
      <c r="A223" s="38"/>
      <c r="B223" s="39"/>
      <c r="C223" s="258" t="s">
        <v>340</v>
      </c>
      <c r="D223" s="258" t="s">
        <v>223</v>
      </c>
      <c r="E223" s="259" t="s">
        <v>315</v>
      </c>
      <c r="F223" s="260" t="s">
        <v>489</v>
      </c>
      <c r="G223" s="261" t="s">
        <v>219</v>
      </c>
      <c r="H223" s="262">
        <v>1</v>
      </c>
      <c r="I223" s="263"/>
      <c r="J223" s="264">
        <f>ROUND(I223*H223,2)</f>
        <v>0</v>
      </c>
      <c r="K223" s="260" t="s">
        <v>317</v>
      </c>
      <c r="L223" s="265"/>
      <c r="M223" s="266" t="s">
        <v>1</v>
      </c>
      <c r="N223" s="267" t="s">
        <v>43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226</v>
      </c>
      <c r="AT223" s="229" t="s">
        <v>223</v>
      </c>
      <c r="AU223" s="229" t="s">
        <v>165</v>
      </c>
      <c r="AY223" s="17" t="s">
        <v>156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165</v>
      </c>
      <c r="BK223" s="230">
        <f>ROUND(I223*H223,2)</f>
        <v>0</v>
      </c>
      <c r="BL223" s="17" t="s">
        <v>220</v>
      </c>
      <c r="BM223" s="229" t="s">
        <v>490</v>
      </c>
    </row>
    <row r="224" s="2" customFormat="1">
      <c r="A224" s="38"/>
      <c r="B224" s="39"/>
      <c r="C224" s="40"/>
      <c r="D224" s="231" t="s">
        <v>167</v>
      </c>
      <c r="E224" s="40"/>
      <c r="F224" s="232" t="s">
        <v>489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167</v>
      </c>
      <c r="AU224" s="17" t="s">
        <v>165</v>
      </c>
    </row>
    <row r="225" s="2" customFormat="1">
      <c r="A225" s="38"/>
      <c r="B225" s="39"/>
      <c r="C225" s="40"/>
      <c r="D225" s="231" t="s">
        <v>168</v>
      </c>
      <c r="E225" s="40"/>
      <c r="F225" s="236" t="s">
        <v>319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168</v>
      </c>
      <c r="AU225" s="17" t="s">
        <v>165</v>
      </c>
    </row>
    <row r="226" s="2" customFormat="1" ht="33" customHeight="1">
      <c r="A226" s="38"/>
      <c r="B226" s="39"/>
      <c r="C226" s="218" t="s">
        <v>226</v>
      </c>
      <c r="D226" s="218" t="s">
        <v>159</v>
      </c>
      <c r="E226" s="219" t="s">
        <v>321</v>
      </c>
      <c r="F226" s="220" t="s">
        <v>322</v>
      </c>
      <c r="G226" s="221" t="s">
        <v>176</v>
      </c>
      <c r="H226" s="222">
        <v>40</v>
      </c>
      <c r="I226" s="223"/>
      <c r="J226" s="224">
        <f>ROUND(I226*H226,2)</f>
        <v>0</v>
      </c>
      <c r="K226" s="220" t="s">
        <v>177</v>
      </c>
      <c r="L226" s="44"/>
      <c r="M226" s="225" t="s">
        <v>1</v>
      </c>
      <c r="N226" s="226" t="s">
        <v>43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220</v>
      </c>
      <c r="AT226" s="229" t="s">
        <v>159</v>
      </c>
      <c r="AU226" s="229" t="s">
        <v>165</v>
      </c>
      <c r="AY226" s="17" t="s">
        <v>156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165</v>
      </c>
      <c r="BK226" s="230">
        <f>ROUND(I226*H226,2)</f>
        <v>0</v>
      </c>
      <c r="BL226" s="17" t="s">
        <v>220</v>
      </c>
      <c r="BM226" s="229" t="s">
        <v>491</v>
      </c>
    </row>
    <row r="227" s="2" customFormat="1">
      <c r="A227" s="38"/>
      <c r="B227" s="39"/>
      <c r="C227" s="40"/>
      <c r="D227" s="231" t="s">
        <v>167</v>
      </c>
      <c r="E227" s="40"/>
      <c r="F227" s="232" t="s">
        <v>324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167</v>
      </c>
      <c r="AU227" s="17" t="s">
        <v>165</v>
      </c>
    </row>
    <row r="228" s="13" customFormat="1">
      <c r="A228" s="13"/>
      <c r="B228" s="237"/>
      <c r="C228" s="238"/>
      <c r="D228" s="231" t="s">
        <v>170</v>
      </c>
      <c r="E228" s="239" t="s">
        <v>1</v>
      </c>
      <c r="F228" s="240" t="s">
        <v>325</v>
      </c>
      <c r="G228" s="238"/>
      <c r="H228" s="239" t="s">
        <v>1</v>
      </c>
      <c r="I228" s="241"/>
      <c r="J228" s="238"/>
      <c r="K228" s="238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170</v>
      </c>
      <c r="AU228" s="246" t="s">
        <v>165</v>
      </c>
      <c r="AV228" s="13" t="s">
        <v>85</v>
      </c>
      <c r="AW228" s="13" t="s">
        <v>33</v>
      </c>
      <c r="AX228" s="13" t="s">
        <v>77</v>
      </c>
      <c r="AY228" s="246" t="s">
        <v>156</v>
      </c>
    </row>
    <row r="229" s="14" customFormat="1">
      <c r="A229" s="14"/>
      <c r="B229" s="247"/>
      <c r="C229" s="248"/>
      <c r="D229" s="231" t="s">
        <v>170</v>
      </c>
      <c r="E229" s="249" t="s">
        <v>1</v>
      </c>
      <c r="F229" s="250" t="s">
        <v>326</v>
      </c>
      <c r="G229" s="248"/>
      <c r="H229" s="251">
        <v>40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170</v>
      </c>
      <c r="AU229" s="257" t="s">
        <v>165</v>
      </c>
      <c r="AV229" s="14" t="s">
        <v>165</v>
      </c>
      <c r="AW229" s="14" t="s">
        <v>33</v>
      </c>
      <c r="AX229" s="14" t="s">
        <v>85</v>
      </c>
      <c r="AY229" s="257" t="s">
        <v>156</v>
      </c>
    </row>
    <row r="230" s="2" customFormat="1" ht="24.15" customHeight="1">
      <c r="A230" s="38"/>
      <c r="B230" s="39"/>
      <c r="C230" s="258" t="s">
        <v>353</v>
      </c>
      <c r="D230" s="258" t="s">
        <v>223</v>
      </c>
      <c r="E230" s="259" t="s">
        <v>328</v>
      </c>
      <c r="F230" s="260" t="s">
        <v>329</v>
      </c>
      <c r="G230" s="261" t="s">
        <v>176</v>
      </c>
      <c r="H230" s="262">
        <v>40</v>
      </c>
      <c r="I230" s="263"/>
      <c r="J230" s="264">
        <f>ROUND(I230*H230,2)</f>
        <v>0</v>
      </c>
      <c r="K230" s="260" t="s">
        <v>177</v>
      </c>
      <c r="L230" s="265"/>
      <c r="M230" s="266" t="s">
        <v>1</v>
      </c>
      <c r="N230" s="267" t="s">
        <v>43</v>
      </c>
      <c r="O230" s="91"/>
      <c r="P230" s="227">
        <f>O230*H230</f>
        <v>0</v>
      </c>
      <c r="Q230" s="227">
        <v>0.00017000000000000001</v>
      </c>
      <c r="R230" s="227">
        <f>Q230*H230</f>
        <v>0.0068000000000000005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226</v>
      </c>
      <c r="AT230" s="229" t="s">
        <v>223</v>
      </c>
      <c r="AU230" s="229" t="s">
        <v>165</v>
      </c>
      <c r="AY230" s="17" t="s">
        <v>156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165</v>
      </c>
      <c r="BK230" s="230">
        <f>ROUND(I230*H230,2)</f>
        <v>0</v>
      </c>
      <c r="BL230" s="17" t="s">
        <v>220</v>
      </c>
      <c r="BM230" s="229" t="s">
        <v>492</v>
      </c>
    </row>
    <row r="231" s="2" customFormat="1">
      <c r="A231" s="38"/>
      <c r="B231" s="39"/>
      <c r="C231" s="40"/>
      <c r="D231" s="231" t="s">
        <v>167</v>
      </c>
      <c r="E231" s="40"/>
      <c r="F231" s="232" t="s">
        <v>329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167</v>
      </c>
      <c r="AU231" s="17" t="s">
        <v>165</v>
      </c>
    </row>
    <row r="232" s="14" customFormat="1">
      <c r="A232" s="14"/>
      <c r="B232" s="247"/>
      <c r="C232" s="248"/>
      <c r="D232" s="231" t="s">
        <v>170</v>
      </c>
      <c r="E232" s="249" t="s">
        <v>1</v>
      </c>
      <c r="F232" s="250" t="s">
        <v>326</v>
      </c>
      <c r="G232" s="248"/>
      <c r="H232" s="251">
        <v>40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170</v>
      </c>
      <c r="AU232" s="257" t="s">
        <v>165</v>
      </c>
      <c r="AV232" s="14" t="s">
        <v>165</v>
      </c>
      <c r="AW232" s="14" t="s">
        <v>33</v>
      </c>
      <c r="AX232" s="14" t="s">
        <v>85</v>
      </c>
      <c r="AY232" s="257" t="s">
        <v>156</v>
      </c>
    </row>
    <row r="233" s="2" customFormat="1" ht="21.75" customHeight="1">
      <c r="A233" s="38"/>
      <c r="B233" s="39"/>
      <c r="C233" s="218" t="s">
        <v>363</v>
      </c>
      <c r="D233" s="218" t="s">
        <v>159</v>
      </c>
      <c r="E233" s="219" t="s">
        <v>332</v>
      </c>
      <c r="F233" s="220" t="s">
        <v>333</v>
      </c>
      <c r="G233" s="221" t="s">
        <v>219</v>
      </c>
      <c r="H233" s="222">
        <v>1</v>
      </c>
      <c r="I233" s="223"/>
      <c r="J233" s="224">
        <f>ROUND(I233*H233,2)</f>
        <v>0</v>
      </c>
      <c r="K233" s="220" t="s">
        <v>177</v>
      </c>
      <c r="L233" s="44"/>
      <c r="M233" s="225" t="s">
        <v>1</v>
      </c>
      <c r="N233" s="226" t="s">
        <v>43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220</v>
      </c>
      <c r="AT233" s="229" t="s">
        <v>159</v>
      </c>
      <c r="AU233" s="229" t="s">
        <v>165</v>
      </c>
      <c r="AY233" s="17" t="s">
        <v>156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165</v>
      </c>
      <c r="BK233" s="230">
        <f>ROUND(I233*H233,2)</f>
        <v>0</v>
      </c>
      <c r="BL233" s="17" t="s">
        <v>220</v>
      </c>
      <c r="BM233" s="229" t="s">
        <v>493</v>
      </c>
    </row>
    <row r="234" s="2" customFormat="1">
      <c r="A234" s="38"/>
      <c r="B234" s="39"/>
      <c r="C234" s="40"/>
      <c r="D234" s="231" t="s">
        <v>167</v>
      </c>
      <c r="E234" s="40"/>
      <c r="F234" s="232" t="s">
        <v>335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167</v>
      </c>
      <c r="AU234" s="17" t="s">
        <v>165</v>
      </c>
    </row>
    <row r="235" s="2" customFormat="1" ht="16.5" customHeight="1">
      <c r="A235" s="38"/>
      <c r="B235" s="39"/>
      <c r="C235" s="258" t="s">
        <v>371</v>
      </c>
      <c r="D235" s="258" t="s">
        <v>223</v>
      </c>
      <c r="E235" s="259" t="s">
        <v>337</v>
      </c>
      <c r="F235" s="260" t="s">
        <v>338</v>
      </c>
      <c r="G235" s="261" t="s">
        <v>219</v>
      </c>
      <c r="H235" s="262">
        <v>1</v>
      </c>
      <c r="I235" s="263"/>
      <c r="J235" s="264">
        <f>ROUND(I235*H235,2)</f>
        <v>0</v>
      </c>
      <c r="K235" s="260" t="s">
        <v>177</v>
      </c>
      <c r="L235" s="265"/>
      <c r="M235" s="266" t="s">
        <v>1</v>
      </c>
      <c r="N235" s="267" t="s">
        <v>43</v>
      </c>
      <c r="O235" s="91"/>
      <c r="P235" s="227">
        <f>O235*H235</f>
        <v>0</v>
      </c>
      <c r="Q235" s="227">
        <v>0.00040000000000000002</v>
      </c>
      <c r="R235" s="227">
        <f>Q235*H235</f>
        <v>0.00040000000000000002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226</v>
      </c>
      <c r="AT235" s="229" t="s">
        <v>223</v>
      </c>
      <c r="AU235" s="229" t="s">
        <v>165</v>
      </c>
      <c r="AY235" s="17" t="s">
        <v>156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165</v>
      </c>
      <c r="BK235" s="230">
        <f>ROUND(I235*H235,2)</f>
        <v>0</v>
      </c>
      <c r="BL235" s="17" t="s">
        <v>220</v>
      </c>
      <c r="BM235" s="229" t="s">
        <v>494</v>
      </c>
    </row>
    <row r="236" s="2" customFormat="1">
      <c r="A236" s="38"/>
      <c r="B236" s="39"/>
      <c r="C236" s="40"/>
      <c r="D236" s="231" t="s">
        <v>167</v>
      </c>
      <c r="E236" s="40"/>
      <c r="F236" s="232" t="s">
        <v>338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167</v>
      </c>
      <c r="AU236" s="17" t="s">
        <v>165</v>
      </c>
    </row>
    <row r="237" s="2" customFormat="1" ht="24.15" customHeight="1">
      <c r="A237" s="38"/>
      <c r="B237" s="39"/>
      <c r="C237" s="218" t="s">
        <v>377</v>
      </c>
      <c r="D237" s="218" t="s">
        <v>159</v>
      </c>
      <c r="E237" s="219" t="s">
        <v>341</v>
      </c>
      <c r="F237" s="220" t="s">
        <v>342</v>
      </c>
      <c r="G237" s="221" t="s">
        <v>219</v>
      </c>
      <c r="H237" s="222">
        <v>1</v>
      </c>
      <c r="I237" s="223"/>
      <c r="J237" s="224">
        <f>ROUND(I237*H237,2)</f>
        <v>0</v>
      </c>
      <c r="K237" s="220" t="s">
        <v>177</v>
      </c>
      <c r="L237" s="44"/>
      <c r="M237" s="225" t="s">
        <v>1</v>
      </c>
      <c r="N237" s="226" t="s">
        <v>43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220</v>
      </c>
      <c r="AT237" s="229" t="s">
        <v>159</v>
      </c>
      <c r="AU237" s="229" t="s">
        <v>165</v>
      </c>
      <c r="AY237" s="17" t="s">
        <v>156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165</v>
      </c>
      <c r="BK237" s="230">
        <f>ROUND(I237*H237,2)</f>
        <v>0</v>
      </c>
      <c r="BL237" s="17" t="s">
        <v>220</v>
      </c>
      <c r="BM237" s="229" t="s">
        <v>495</v>
      </c>
    </row>
    <row r="238" s="2" customFormat="1">
      <c r="A238" s="38"/>
      <c r="B238" s="39"/>
      <c r="C238" s="40"/>
      <c r="D238" s="231" t="s">
        <v>167</v>
      </c>
      <c r="E238" s="40"/>
      <c r="F238" s="232" t="s">
        <v>344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167</v>
      </c>
      <c r="AU238" s="17" t="s">
        <v>165</v>
      </c>
    </row>
    <row r="239" s="13" customFormat="1">
      <c r="A239" s="13"/>
      <c r="B239" s="237"/>
      <c r="C239" s="238"/>
      <c r="D239" s="231" t="s">
        <v>170</v>
      </c>
      <c r="E239" s="239" t="s">
        <v>1</v>
      </c>
      <c r="F239" s="240" t="s">
        <v>345</v>
      </c>
      <c r="G239" s="238"/>
      <c r="H239" s="239" t="s">
        <v>1</v>
      </c>
      <c r="I239" s="241"/>
      <c r="J239" s="238"/>
      <c r="K239" s="238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170</v>
      </c>
      <c r="AU239" s="246" t="s">
        <v>165</v>
      </c>
      <c r="AV239" s="13" t="s">
        <v>85</v>
      </c>
      <c r="AW239" s="13" t="s">
        <v>33</v>
      </c>
      <c r="AX239" s="13" t="s">
        <v>77</v>
      </c>
      <c r="AY239" s="246" t="s">
        <v>156</v>
      </c>
    </row>
    <row r="240" s="13" customFormat="1">
      <c r="A240" s="13"/>
      <c r="B240" s="237"/>
      <c r="C240" s="238"/>
      <c r="D240" s="231" t="s">
        <v>170</v>
      </c>
      <c r="E240" s="239" t="s">
        <v>1</v>
      </c>
      <c r="F240" s="240" t="s">
        <v>346</v>
      </c>
      <c r="G240" s="238"/>
      <c r="H240" s="239" t="s">
        <v>1</v>
      </c>
      <c r="I240" s="241"/>
      <c r="J240" s="238"/>
      <c r="K240" s="238"/>
      <c r="L240" s="242"/>
      <c r="M240" s="243"/>
      <c r="N240" s="244"/>
      <c r="O240" s="244"/>
      <c r="P240" s="244"/>
      <c r="Q240" s="244"/>
      <c r="R240" s="244"/>
      <c r="S240" s="244"/>
      <c r="T240" s="24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6" t="s">
        <v>170</v>
      </c>
      <c r="AU240" s="246" t="s">
        <v>165</v>
      </c>
      <c r="AV240" s="13" t="s">
        <v>85</v>
      </c>
      <c r="AW240" s="13" t="s">
        <v>33</v>
      </c>
      <c r="AX240" s="13" t="s">
        <v>77</v>
      </c>
      <c r="AY240" s="246" t="s">
        <v>156</v>
      </c>
    </row>
    <row r="241" s="14" customFormat="1">
      <c r="A241" s="14"/>
      <c r="B241" s="247"/>
      <c r="C241" s="248"/>
      <c r="D241" s="231" t="s">
        <v>170</v>
      </c>
      <c r="E241" s="249" t="s">
        <v>1</v>
      </c>
      <c r="F241" s="250" t="s">
        <v>85</v>
      </c>
      <c r="G241" s="248"/>
      <c r="H241" s="251">
        <v>1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7" t="s">
        <v>170</v>
      </c>
      <c r="AU241" s="257" t="s">
        <v>165</v>
      </c>
      <c r="AV241" s="14" t="s">
        <v>165</v>
      </c>
      <c r="AW241" s="14" t="s">
        <v>33</v>
      </c>
      <c r="AX241" s="14" t="s">
        <v>85</v>
      </c>
      <c r="AY241" s="257" t="s">
        <v>156</v>
      </c>
    </row>
    <row r="242" s="2" customFormat="1" ht="24.15" customHeight="1">
      <c r="A242" s="38"/>
      <c r="B242" s="39"/>
      <c r="C242" s="218" t="s">
        <v>383</v>
      </c>
      <c r="D242" s="218" t="s">
        <v>159</v>
      </c>
      <c r="E242" s="219" t="s">
        <v>347</v>
      </c>
      <c r="F242" s="220" t="s">
        <v>348</v>
      </c>
      <c r="G242" s="221" t="s">
        <v>255</v>
      </c>
      <c r="H242" s="268"/>
      <c r="I242" s="223"/>
      <c r="J242" s="224">
        <f>ROUND(I242*H242,2)</f>
        <v>0</v>
      </c>
      <c r="K242" s="220" t="s">
        <v>177</v>
      </c>
      <c r="L242" s="44"/>
      <c r="M242" s="225" t="s">
        <v>1</v>
      </c>
      <c r="N242" s="226" t="s">
        <v>43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220</v>
      </c>
      <c r="AT242" s="229" t="s">
        <v>159</v>
      </c>
      <c r="AU242" s="229" t="s">
        <v>165</v>
      </c>
      <c r="AY242" s="17" t="s">
        <v>156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165</v>
      </c>
      <c r="BK242" s="230">
        <f>ROUND(I242*H242,2)</f>
        <v>0</v>
      </c>
      <c r="BL242" s="17" t="s">
        <v>220</v>
      </c>
      <c r="BM242" s="229" t="s">
        <v>496</v>
      </c>
    </row>
    <row r="243" s="2" customFormat="1">
      <c r="A243" s="38"/>
      <c r="B243" s="39"/>
      <c r="C243" s="40"/>
      <c r="D243" s="231" t="s">
        <v>167</v>
      </c>
      <c r="E243" s="40"/>
      <c r="F243" s="232" t="s">
        <v>350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167</v>
      </c>
      <c r="AU243" s="17" t="s">
        <v>165</v>
      </c>
    </row>
    <row r="244" s="12" customFormat="1" ht="25.92" customHeight="1">
      <c r="A244" s="12"/>
      <c r="B244" s="202"/>
      <c r="C244" s="203"/>
      <c r="D244" s="204" t="s">
        <v>76</v>
      </c>
      <c r="E244" s="205" t="s">
        <v>351</v>
      </c>
      <c r="F244" s="205" t="s">
        <v>352</v>
      </c>
      <c r="G244" s="203"/>
      <c r="H244" s="203"/>
      <c r="I244" s="206"/>
      <c r="J244" s="207">
        <f>BK244</f>
        <v>0</v>
      </c>
      <c r="K244" s="203"/>
      <c r="L244" s="208"/>
      <c r="M244" s="209"/>
      <c r="N244" s="210"/>
      <c r="O244" s="210"/>
      <c r="P244" s="211">
        <f>SUM(P245:P306)</f>
        <v>0</v>
      </c>
      <c r="Q244" s="210"/>
      <c r="R244" s="211">
        <f>SUM(R245:R306)</f>
        <v>0.009689999999999999</v>
      </c>
      <c r="S244" s="210"/>
      <c r="T244" s="212">
        <f>SUM(T245:T306)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3" t="s">
        <v>164</v>
      </c>
      <c r="AT244" s="214" t="s">
        <v>76</v>
      </c>
      <c r="AU244" s="214" t="s">
        <v>77</v>
      </c>
      <c r="AY244" s="213" t="s">
        <v>156</v>
      </c>
      <c r="BK244" s="215">
        <f>SUM(BK245:BK306)</f>
        <v>0</v>
      </c>
    </row>
    <row r="245" s="2" customFormat="1" ht="16.5" customHeight="1">
      <c r="A245" s="38"/>
      <c r="B245" s="39"/>
      <c r="C245" s="218" t="s">
        <v>388</v>
      </c>
      <c r="D245" s="218" t="s">
        <v>159</v>
      </c>
      <c r="E245" s="219" t="s">
        <v>354</v>
      </c>
      <c r="F245" s="220" t="s">
        <v>355</v>
      </c>
      <c r="G245" s="221" t="s">
        <v>356</v>
      </c>
      <c r="H245" s="222">
        <v>24</v>
      </c>
      <c r="I245" s="223"/>
      <c r="J245" s="224">
        <f>ROUND(I245*H245,2)</f>
        <v>0</v>
      </c>
      <c r="K245" s="220" t="s">
        <v>163</v>
      </c>
      <c r="L245" s="44"/>
      <c r="M245" s="225" t="s">
        <v>1</v>
      </c>
      <c r="N245" s="226" t="s">
        <v>43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358</v>
      </c>
      <c r="AT245" s="229" t="s">
        <v>159</v>
      </c>
      <c r="AU245" s="229" t="s">
        <v>85</v>
      </c>
      <c r="AY245" s="17" t="s">
        <v>156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165</v>
      </c>
      <c r="BK245" s="230">
        <f>ROUND(I245*H245,2)</f>
        <v>0</v>
      </c>
      <c r="BL245" s="17" t="s">
        <v>358</v>
      </c>
      <c r="BM245" s="229" t="s">
        <v>497</v>
      </c>
    </row>
    <row r="246" s="2" customFormat="1">
      <c r="A246" s="38"/>
      <c r="B246" s="39"/>
      <c r="C246" s="40"/>
      <c r="D246" s="231" t="s">
        <v>167</v>
      </c>
      <c r="E246" s="40"/>
      <c r="F246" s="232" t="s">
        <v>360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167</v>
      </c>
      <c r="AU246" s="17" t="s">
        <v>85</v>
      </c>
    </row>
    <row r="247" s="2" customFormat="1">
      <c r="A247" s="38"/>
      <c r="B247" s="39"/>
      <c r="C247" s="40"/>
      <c r="D247" s="231" t="s">
        <v>168</v>
      </c>
      <c r="E247" s="40"/>
      <c r="F247" s="236" t="s">
        <v>361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168</v>
      </c>
      <c r="AU247" s="17" t="s">
        <v>85</v>
      </c>
    </row>
    <row r="248" s="13" customFormat="1">
      <c r="A248" s="13"/>
      <c r="B248" s="237"/>
      <c r="C248" s="238"/>
      <c r="D248" s="231" t="s">
        <v>170</v>
      </c>
      <c r="E248" s="239" t="s">
        <v>1</v>
      </c>
      <c r="F248" s="240" t="s">
        <v>362</v>
      </c>
      <c r="G248" s="238"/>
      <c r="H248" s="239" t="s">
        <v>1</v>
      </c>
      <c r="I248" s="241"/>
      <c r="J248" s="238"/>
      <c r="K248" s="238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170</v>
      </c>
      <c r="AU248" s="246" t="s">
        <v>85</v>
      </c>
      <c r="AV248" s="13" t="s">
        <v>85</v>
      </c>
      <c r="AW248" s="13" t="s">
        <v>33</v>
      </c>
      <c r="AX248" s="13" t="s">
        <v>77</v>
      </c>
      <c r="AY248" s="246" t="s">
        <v>156</v>
      </c>
    </row>
    <row r="249" s="14" customFormat="1">
      <c r="A249" s="14"/>
      <c r="B249" s="247"/>
      <c r="C249" s="248"/>
      <c r="D249" s="231" t="s">
        <v>170</v>
      </c>
      <c r="E249" s="249" t="s">
        <v>1</v>
      </c>
      <c r="F249" s="250" t="s">
        <v>304</v>
      </c>
      <c r="G249" s="248"/>
      <c r="H249" s="251">
        <v>24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7" t="s">
        <v>170</v>
      </c>
      <c r="AU249" s="257" t="s">
        <v>85</v>
      </c>
      <c r="AV249" s="14" t="s">
        <v>165</v>
      </c>
      <c r="AW249" s="14" t="s">
        <v>33</v>
      </c>
      <c r="AX249" s="14" t="s">
        <v>85</v>
      </c>
      <c r="AY249" s="257" t="s">
        <v>156</v>
      </c>
    </row>
    <row r="250" s="2" customFormat="1" ht="16.5" customHeight="1">
      <c r="A250" s="38"/>
      <c r="B250" s="39"/>
      <c r="C250" s="218" t="s">
        <v>394</v>
      </c>
      <c r="D250" s="218" t="s">
        <v>159</v>
      </c>
      <c r="E250" s="219" t="s">
        <v>364</v>
      </c>
      <c r="F250" s="220" t="s">
        <v>365</v>
      </c>
      <c r="G250" s="221" t="s">
        <v>356</v>
      </c>
      <c r="H250" s="222">
        <v>9</v>
      </c>
      <c r="I250" s="223"/>
      <c r="J250" s="224">
        <f>ROUND(I250*H250,2)</f>
        <v>0</v>
      </c>
      <c r="K250" s="220" t="s">
        <v>177</v>
      </c>
      <c r="L250" s="44"/>
      <c r="M250" s="225" t="s">
        <v>1</v>
      </c>
      <c r="N250" s="226" t="s">
        <v>43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358</v>
      </c>
      <c r="AT250" s="229" t="s">
        <v>159</v>
      </c>
      <c r="AU250" s="229" t="s">
        <v>85</v>
      </c>
      <c r="AY250" s="17" t="s">
        <v>156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165</v>
      </c>
      <c r="BK250" s="230">
        <f>ROUND(I250*H250,2)</f>
        <v>0</v>
      </c>
      <c r="BL250" s="17" t="s">
        <v>358</v>
      </c>
      <c r="BM250" s="229" t="s">
        <v>498</v>
      </c>
    </row>
    <row r="251" s="2" customFormat="1">
      <c r="A251" s="38"/>
      <c r="B251" s="39"/>
      <c r="C251" s="40"/>
      <c r="D251" s="231" t="s">
        <v>167</v>
      </c>
      <c r="E251" s="40"/>
      <c r="F251" s="232" t="s">
        <v>367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167</v>
      </c>
      <c r="AU251" s="17" t="s">
        <v>85</v>
      </c>
    </row>
    <row r="252" s="13" customFormat="1">
      <c r="A252" s="13"/>
      <c r="B252" s="237"/>
      <c r="C252" s="238"/>
      <c r="D252" s="231" t="s">
        <v>170</v>
      </c>
      <c r="E252" s="239" t="s">
        <v>1</v>
      </c>
      <c r="F252" s="240" t="s">
        <v>368</v>
      </c>
      <c r="G252" s="238"/>
      <c r="H252" s="239" t="s">
        <v>1</v>
      </c>
      <c r="I252" s="241"/>
      <c r="J252" s="238"/>
      <c r="K252" s="238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170</v>
      </c>
      <c r="AU252" s="246" t="s">
        <v>85</v>
      </c>
      <c r="AV252" s="13" t="s">
        <v>85</v>
      </c>
      <c r="AW252" s="13" t="s">
        <v>33</v>
      </c>
      <c r="AX252" s="13" t="s">
        <v>77</v>
      </c>
      <c r="AY252" s="246" t="s">
        <v>156</v>
      </c>
    </row>
    <row r="253" s="14" customFormat="1">
      <c r="A253" s="14"/>
      <c r="B253" s="247"/>
      <c r="C253" s="248"/>
      <c r="D253" s="231" t="s">
        <v>170</v>
      </c>
      <c r="E253" s="249" t="s">
        <v>1</v>
      </c>
      <c r="F253" s="250" t="s">
        <v>164</v>
      </c>
      <c r="G253" s="248"/>
      <c r="H253" s="251">
        <v>4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7" t="s">
        <v>170</v>
      </c>
      <c r="AU253" s="257" t="s">
        <v>85</v>
      </c>
      <c r="AV253" s="14" t="s">
        <v>165</v>
      </c>
      <c r="AW253" s="14" t="s">
        <v>33</v>
      </c>
      <c r="AX253" s="14" t="s">
        <v>77</v>
      </c>
      <c r="AY253" s="257" t="s">
        <v>156</v>
      </c>
    </row>
    <row r="254" s="13" customFormat="1">
      <c r="A254" s="13"/>
      <c r="B254" s="237"/>
      <c r="C254" s="238"/>
      <c r="D254" s="231" t="s">
        <v>170</v>
      </c>
      <c r="E254" s="239" t="s">
        <v>1</v>
      </c>
      <c r="F254" s="240" t="s">
        <v>499</v>
      </c>
      <c r="G254" s="238"/>
      <c r="H254" s="239" t="s">
        <v>1</v>
      </c>
      <c r="I254" s="241"/>
      <c r="J254" s="238"/>
      <c r="K254" s="238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170</v>
      </c>
      <c r="AU254" s="246" t="s">
        <v>85</v>
      </c>
      <c r="AV254" s="13" t="s">
        <v>85</v>
      </c>
      <c r="AW254" s="13" t="s">
        <v>33</v>
      </c>
      <c r="AX254" s="13" t="s">
        <v>77</v>
      </c>
      <c r="AY254" s="246" t="s">
        <v>156</v>
      </c>
    </row>
    <row r="255" s="14" customFormat="1">
      <c r="A255" s="14"/>
      <c r="B255" s="247"/>
      <c r="C255" s="248"/>
      <c r="D255" s="231" t="s">
        <v>170</v>
      </c>
      <c r="E255" s="249" t="s">
        <v>1</v>
      </c>
      <c r="F255" s="250" t="s">
        <v>164</v>
      </c>
      <c r="G255" s="248"/>
      <c r="H255" s="251">
        <v>4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7" t="s">
        <v>170</v>
      </c>
      <c r="AU255" s="257" t="s">
        <v>85</v>
      </c>
      <c r="AV255" s="14" t="s">
        <v>165</v>
      </c>
      <c r="AW255" s="14" t="s">
        <v>33</v>
      </c>
      <c r="AX255" s="14" t="s">
        <v>77</v>
      </c>
      <c r="AY255" s="257" t="s">
        <v>156</v>
      </c>
    </row>
    <row r="256" s="13" customFormat="1">
      <c r="A256" s="13"/>
      <c r="B256" s="237"/>
      <c r="C256" s="238"/>
      <c r="D256" s="231" t="s">
        <v>170</v>
      </c>
      <c r="E256" s="239" t="s">
        <v>1</v>
      </c>
      <c r="F256" s="240" t="s">
        <v>500</v>
      </c>
      <c r="G256" s="238"/>
      <c r="H256" s="239" t="s">
        <v>1</v>
      </c>
      <c r="I256" s="241"/>
      <c r="J256" s="238"/>
      <c r="K256" s="238"/>
      <c r="L256" s="242"/>
      <c r="M256" s="243"/>
      <c r="N256" s="244"/>
      <c r="O256" s="244"/>
      <c r="P256" s="244"/>
      <c r="Q256" s="244"/>
      <c r="R256" s="244"/>
      <c r="S256" s="244"/>
      <c r="T256" s="24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6" t="s">
        <v>170</v>
      </c>
      <c r="AU256" s="246" t="s">
        <v>85</v>
      </c>
      <c r="AV256" s="13" t="s">
        <v>85</v>
      </c>
      <c r="AW256" s="13" t="s">
        <v>33</v>
      </c>
      <c r="AX256" s="13" t="s">
        <v>77</v>
      </c>
      <c r="AY256" s="246" t="s">
        <v>156</v>
      </c>
    </row>
    <row r="257" s="14" customFormat="1">
      <c r="A257" s="14"/>
      <c r="B257" s="247"/>
      <c r="C257" s="248"/>
      <c r="D257" s="231" t="s">
        <v>170</v>
      </c>
      <c r="E257" s="249" t="s">
        <v>1</v>
      </c>
      <c r="F257" s="250" t="s">
        <v>85</v>
      </c>
      <c r="G257" s="248"/>
      <c r="H257" s="251">
        <v>1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7" t="s">
        <v>170</v>
      </c>
      <c r="AU257" s="257" t="s">
        <v>85</v>
      </c>
      <c r="AV257" s="14" t="s">
        <v>165</v>
      </c>
      <c r="AW257" s="14" t="s">
        <v>33</v>
      </c>
      <c r="AX257" s="14" t="s">
        <v>77</v>
      </c>
      <c r="AY257" s="257" t="s">
        <v>156</v>
      </c>
    </row>
    <row r="258" s="15" customFormat="1">
      <c r="A258" s="15"/>
      <c r="B258" s="269"/>
      <c r="C258" s="270"/>
      <c r="D258" s="231" t="s">
        <v>170</v>
      </c>
      <c r="E258" s="271" t="s">
        <v>1</v>
      </c>
      <c r="F258" s="272" t="s">
        <v>370</v>
      </c>
      <c r="G258" s="270"/>
      <c r="H258" s="273">
        <v>9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9" t="s">
        <v>170</v>
      </c>
      <c r="AU258" s="279" t="s">
        <v>85</v>
      </c>
      <c r="AV258" s="15" t="s">
        <v>164</v>
      </c>
      <c r="AW258" s="15" t="s">
        <v>33</v>
      </c>
      <c r="AX258" s="15" t="s">
        <v>85</v>
      </c>
      <c r="AY258" s="279" t="s">
        <v>156</v>
      </c>
    </row>
    <row r="259" s="2" customFormat="1" ht="21.75" customHeight="1">
      <c r="A259" s="38"/>
      <c r="B259" s="39"/>
      <c r="C259" s="258" t="s">
        <v>326</v>
      </c>
      <c r="D259" s="258" t="s">
        <v>223</v>
      </c>
      <c r="E259" s="259" t="s">
        <v>372</v>
      </c>
      <c r="F259" s="260" t="s">
        <v>373</v>
      </c>
      <c r="G259" s="261" t="s">
        <v>1</v>
      </c>
      <c r="H259" s="262">
        <v>1</v>
      </c>
      <c r="I259" s="263"/>
      <c r="J259" s="264">
        <f>ROUND(I259*H259,2)</f>
        <v>0</v>
      </c>
      <c r="K259" s="260" t="s">
        <v>163</v>
      </c>
      <c r="L259" s="265"/>
      <c r="M259" s="266" t="s">
        <v>1</v>
      </c>
      <c r="N259" s="267" t="s">
        <v>43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358</v>
      </c>
      <c r="AT259" s="229" t="s">
        <v>223</v>
      </c>
      <c r="AU259" s="229" t="s">
        <v>85</v>
      </c>
      <c r="AY259" s="17" t="s">
        <v>156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165</v>
      </c>
      <c r="BK259" s="230">
        <f>ROUND(I259*H259,2)</f>
        <v>0</v>
      </c>
      <c r="BL259" s="17" t="s">
        <v>358</v>
      </c>
      <c r="BM259" s="229" t="s">
        <v>501</v>
      </c>
    </row>
    <row r="260" s="2" customFormat="1">
      <c r="A260" s="38"/>
      <c r="B260" s="39"/>
      <c r="C260" s="40"/>
      <c r="D260" s="231" t="s">
        <v>167</v>
      </c>
      <c r="E260" s="40"/>
      <c r="F260" s="232" t="s">
        <v>373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167</v>
      </c>
      <c r="AU260" s="17" t="s">
        <v>85</v>
      </c>
    </row>
    <row r="261" s="2" customFormat="1">
      <c r="A261" s="38"/>
      <c r="B261" s="39"/>
      <c r="C261" s="40"/>
      <c r="D261" s="231" t="s">
        <v>168</v>
      </c>
      <c r="E261" s="40"/>
      <c r="F261" s="236" t="s">
        <v>375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168</v>
      </c>
      <c r="AU261" s="17" t="s">
        <v>85</v>
      </c>
    </row>
    <row r="262" s="13" customFormat="1">
      <c r="A262" s="13"/>
      <c r="B262" s="237"/>
      <c r="C262" s="238"/>
      <c r="D262" s="231" t="s">
        <v>170</v>
      </c>
      <c r="E262" s="239" t="s">
        <v>1</v>
      </c>
      <c r="F262" s="240" t="s">
        <v>376</v>
      </c>
      <c r="G262" s="238"/>
      <c r="H262" s="239" t="s">
        <v>1</v>
      </c>
      <c r="I262" s="241"/>
      <c r="J262" s="238"/>
      <c r="K262" s="238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170</v>
      </c>
      <c r="AU262" s="246" t="s">
        <v>85</v>
      </c>
      <c r="AV262" s="13" t="s">
        <v>85</v>
      </c>
      <c r="AW262" s="13" t="s">
        <v>33</v>
      </c>
      <c r="AX262" s="13" t="s">
        <v>77</v>
      </c>
      <c r="AY262" s="246" t="s">
        <v>156</v>
      </c>
    </row>
    <row r="263" s="14" customFormat="1">
      <c r="A263" s="14"/>
      <c r="B263" s="247"/>
      <c r="C263" s="248"/>
      <c r="D263" s="231" t="s">
        <v>170</v>
      </c>
      <c r="E263" s="249" t="s">
        <v>1</v>
      </c>
      <c r="F263" s="250" t="s">
        <v>85</v>
      </c>
      <c r="G263" s="248"/>
      <c r="H263" s="251">
        <v>1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7" t="s">
        <v>170</v>
      </c>
      <c r="AU263" s="257" t="s">
        <v>85</v>
      </c>
      <c r="AV263" s="14" t="s">
        <v>165</v>
      </c>
      <c r="AW263" s="14" t="s">
        <v>33</v>
      </c>
      <c r="AX263" s="14" t="s">
        <v>85</v>
      </c>
      <c r="AY263" s="257" t="s">
        <v>156</v>
      </c>
    </row>
    <row r="264" s="2" customFormat="1" ht="24.15" customHeight="1">
      <c r="A264" s="38"/>
      <c r="B264" s="39"/>
      <c r="C264" s="258" t="s">
        <v>405</v>
      </c>
      <c r="D264" s="258" t="s">
        <v>223</v>
      </c>
      <c r="E264" s="259" t="s">
        <v>395</v>
      </c>
      <c r="F264" s="260" t="s">
        <v>396</v>
      </c>
      <c r="G264" s="261" t="s">
        <v>219</v>
      </c>
      <c r="H264" s="262">
        <v>1</v>
      </c>
      <c r="I264" s="263"/>
      <c r="J264" s="264">
        <f>ROUND(I264*H264,2)</f>
        <v>0</v>
      </c>
      <c r="K264" s="260" t="s">
        <v>317</v>
      </c>
      <c r="L264" s="265"/>
      <c r="M264" s="266" t="s">
        <v>1</v>
      </c>
      <c r="N264" s="267" t="s">
        <v>43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358</v>
      </c>
      <c r="AT264" s="229" t="s">
        <v>223</v>
      </c>
      <c r="AU264" s="229" t="s">
        <v>85</v>
      </c>
      <c r="AY264" s="17" t="s">
        <v>156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165</v>
      </c>
      <c r="BK264" s="230">
        <f>ROUND(I264*H264,2)</f>
        <v>0</v>
      </c>
      <c r="BL264" s="17" t="s">
        <v>358</v>
      </c>
      <c r="BM264" s="229" t="s">
        <v>502</v>
      </c>
    </row>
    <row r="265" s="2" customFormat="1">
      <c r="A265" s="38"/>
      <c r="B265" s="39"/>
      <c r="C265" s="40"/>
      <c r="D265" s="231" t="s">
        <v>167</v>
      </c>
      <c r="E265" s="40"/>
      <c r="F265" s="232" t="s">
        <v>396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167</v>
      </c>
      <c r="AU265" s="17" t="s">
        <v>85</v>
      </c>
    </row>
    <row r="266" s="13" customFormat="1">
      <c r="A266" s="13"/>
      <c r="B266" s="237"/>
      <c r="C266" s="238"/>
      <c r="D266" s="231" t="s">
        <v>170</v>
      </c>
      <c r="E266" s="239" t="s">
        <v>1</v>
      </c>
      <c r="F266" s="240" t="s">
        <v>398</v>
      </c>
      <c r="G266" s="238"/>
      <c r="H266" s="239" t="s">
        <v>1</v>
      </c>
      <c r="I266" s="241"/>
      <c r="J266" s="238"/>
      <c r="K266" s="238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170</v>
      </c>
      <c r="AU266" s="246" t="s">
        <v>85</v>
      </c>
      <c r="AV266" s="13" t="s">
        <v>85</v>
      </c>
      <c r="AW266" s="13" t="s">
        <v>33</v>
      </c>
      <c r="AX266" s="13" t="s">
        <v>77</v>
      </c>
      <c r="AY266" s="246" t="s">
        <v>156</v>
      </c>
    </row>
    <row r="267" s="14" customFormat="1">
      <c r="A267" s="14"/>
      <c r="B267" s="247"/>
      <c r="C267" s="248"/>
      <c r="D267" s="231" t="s">
        <v>170</v>
      </c>
      <c r="E267" s="249" t="s">
        <v>1</v>
      </c>
      <c r="F267" s="250" t="s">
        <v>85</v>
      </c>
      <c r="G267" s="248"/>
      <c r="H267" s="251">
        <v>1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170</v>
      </c>
      <c r="AU267" s="257" t="s">
        <v>85</v>
      </c>
      <c r="AV267" s="14" t="s">
        <v>165</v>
      </c>
      <c r="AW267" s="14" t="s">
        <v>33</v>
      </c>
      <c r="AX267" s="14" t="s">
        <v>85</v>
      </c>
      <c r="AY267" s="257" t="s">
        <v>156</v>
      </c>
    </row>
    <row r="268" s="2" customFormat="1" ht="16.5" customHeight="1">
      <c r="A268" s="38"/>
      <c r="B268" s="39"/>
      <c r="C268" s="218" t="s">
        <v>410</v>
      </c>
      <c r="D268" s="218" t="s">
        <v>159</v>
      </c>
      <c r="E268" s="219" t="s">
        <v>378</v>
      </c>
      <c r="F268" s="220" t="s">
        <v>379</v>
      </c>
      <c r="G268" s="221" t="s">
        <v>356</v>
      </c>
      <c r="H268" s="222">
        <v>8</v>
      </c>
      <c r="I268" s="223"/>
      <c r="J268" s="224">
        <f>ROUND(I268*H268,2)</f>
        <v>0</v>
      </c>
      <c r="K268" s="220" t="s">
        <v>177</v>
      </c>
      <c r="L268" s="44"/>
      <c r="M268" s="225" t="s">
        <v>1</v>
      </c>
      <c r="N268" s="226" t="s">
        <v>43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358</v>
      </c>
      <c r="AT268" s="229" t="s">
        <v>159</v>
      </c>
      <c r="AU268" s="229" t="s">
        <v>85</v>
      </c>
      <c r="AY268" s="17" t="s">
        <v>156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165</v>
      </c>
      <c r="BK268" s="230">
        <f>ROUND(I268*H268,2)</f>
        <v>0</v>
      </c>
      <c r="BL268" s="17" t="s">
        <v>358</v>
      </c>
      <c r="BM268" s="229" t="s">
        <v>503</v>
      </c>
    </row>
    <row r="269" s="2" customFormat="1">
      <c r="A269" s="38"/>
      <c r="B269" s="39"/>
      <c r="C269" s="40"/>
      <c r="D269" s="231" t="s">
        <v>167</v>
      </c>
      <c r="E269" s="40"/>
      <c r="F269" s="232" t="s">
        <v>381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167</v>
      </c>
      <c r="AU269" s="17" t="s">
        <v>85</v>
      </c>
    </row>
    <row r="270" s="13" customFormat="1">
      <c r="A270" s="13"/>
      <c r="B270" s="237"/>
      <c r="C270" s="238"/>
      <c r="D270" s="231" t="s">
        <v>170</v>
      </c>
      <c r="E270" s="239" t="s">
        <v>1</v>
      </c>
      <c r="F270" s="240" t="s">
        <v>504</v>
      </c>
      <c r="G270" s="238"/>
      <c r="H270" s="239" t="s">
        <v>1</v>
      </c>
      <c r="I270" s="241"/>
      <c r="J270" s="238"/>
      <c r="K270" s="238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170</v>
      </c>
      <c r="AU270" s="246" t="s">
        <v>85</v>
      </c>
      <c r="AV270" s="13" t="s">
        <v>85</v>
      </c>
      <c r="AW270" s="13" t="s">
        <v>33</v>
      </c>
      <c r="AX270" s="13" t="s">
        <v>77</v>
      </c>
      <c r="AY270" s="246" t="s">
        <v>156</v>
      </c>
    </row>
    <row r="271" s="13" customFormat="1">
      <c r="A271" s="13"/>
      <c r="B271" s="237"/>
      <c r="C271" s="238"/>
      <c r="D271" s="231" t="s">
        <v>170</v>
      </c>
      <c r="E271" s="239" t="s">
        <v>1</v>
      </c>
      <c r="F271" s="240" t="s">
        <v>505</v>
      </c>
      <c r="G271" s="238"/>
      <c r="H271" s="239" t="s">
        <v>1</v>
      </c>
      <c r="I271" s="241"/>
      <c r="J271" s="238"/>
      <c r="K271" s="238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170</v>
      </c>
      <c r="AU271" s="246" t="s">
        <v>85</v>
      </c>
      <c r="AV271" s="13" t="s">
        <v>85</v>
      </c>
      <c r="AW271" s="13" t="s">
        <v>33</v>
      </c>
      <c r="AX271" s="13" t="s">
        <v>77</v>
      </c>
      <c r="AY271" s="246" t="s">
        <v>156</v>
      </c>
    </row>
    <row r="272" s="14" customFormat="1">
      <c r="A272" s="14"/>
      <c r="B272" s="247"/>
      <c r="C272" s="248"/>
      <c r="D272" s="231" t="s">
        <v>170</v>
      </c>
      <c r="E272" s="249" t="s">
        <v>1</v>
      </c>
      <c r="F272" s="250" t="s">
        <v>216</v>
      </c>
      <c r="G272" s="248"/>
      <c r="H272" s="251">
        <v>8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170</v>
      </c>
      <c r="AU272" s="257" t="s">
        <v>85</v>
      </c>
      <c r="AV272" s="14" t="s">
        <v>165</v>
      </c>
      <c r="AW272" s="14" t="s">
        <v>33</v>
      </c>
      <c r="AX272" s="14" t="s">
        <v>85</v>
      </c>
      <c r="AY272" s="257" t="s">
        <v>156</v>
      </c>
    </row>
    <row r="273" s="2" customFormat="1" ht="24.15" customHeight="1">
      <c r="A273" s="38"/>
      <c r="B273" s="39"/>
      <c r="C273" s="258" t="s">
        <v>415</v>
      </c>
      <c r="D273" s="258" t="s">
        <v>223</v>
      </c>
      <c r="E273" s="259" t="s">
        <v>384</v>
      </c>
      <c r="F273" s="260" t="s">
        <v>506</v>
      </c>
      <c r="G273" s="261" t="s">
        <v>219</v>
      </c>
      <c r="H273" s="262">
        <v>1</v>
      </c>
      <c r="I273" s="263"/>
      <c r="J273" s="264">
        <f>ROUND(I273*H273,2)</f>
        <v>0</v>
      </c>
      <c r="K273" s="260" t="s">
        <v>163</v>
      </c>
      <c r="L273" s="265"/>
      <c r="M273" s="266" t="s">
        <v>1</v>
      </c>
      <c r="N273" s="267" t="s">
        <v>43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358</v>
      </c>
      <c r="AT273" s="229" t="s">
        <v>223</v>
      </c>
      <c r="AU273" s="229" t="s">
        <v>85</v>
      </c>
      <c r="AY273" s="17" t="s">
        <v>156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165</v>
      </c>
      <c r="BK273" s="230">
        <f>ROUND(I273*H273,2)</f>
        <v>0</v>
      </c>
      <c r="BL273" s="17" t="s">
        <v>358</v>
      </c>
      <c r="BM273" s="229" t="s">
        <v>507</v>
      </c>
    </row>
    <row r="274" s="2" customFormat="1">
      <c r="A274" s="38"/>
      <c r="B274" s="39"/>
      <c r="C274" s="40"/>
      <c r="D274" s="231" t="s">
        <v>167</v>
      </c>
      <c r="E274" s="40"/>
      <c r="F274" s="232" t="s">
        <v>506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167</v>
      </c>
      <c r="AU274" s="17" t="s">
        <v>85</v>
      </c>
    </row>
    <row r="275" s="2" customFormat="1">
      <c r="A275" s="38"/>
      <c r="B275" s="39"/>
      <c r="C275" s="40"/>
      <c r="D275" s="231" t="s">
        <v>168</v>
      </c>
      <c r="E275" s="40"/>
      <c r="F275" s="284" t="s">
        <v>508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168</v>
      </c>
      <c r="AU275" s="17" t="s">
        <v>85</v>
      </c>
    </row>
    <row r="276" s="13" customFormat="1">
      <c r="A276" s="13"/>
      <c r="B276" s="237"/>
      <c r="C276" s="238"/>
      <c r="D276" s="231" t="s">
        <v>170</v>
      </c>
      <c r="E276" s="239" t="s">
        <v>1</v>
      </c>
      <c r="F276" s="240" t="s">
        <v>509</v>
      </c>
      <c r="G276" s="238"/>
      <c r="H276" s="239" t="s">
        <v>1</v>
      </c>
      <c r="I276" s="241"/>
      <c r="J276" s="238"/>
      <c r="K276" s="238"/>
      <c r="L276" s="242"/>
      <c r="M276" s="243"/>
      <c r="N276" s="244"/>
      <c r="O276" s="244"/>
      <c r="P276" s="244"/>
      <c r="Q276" s="244"/>
      <c r="R276" s="244"/>
      <c r="S276" s="244"/>
      <c r="T276" s="24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6" t="s">
        <v>170</v>
      </c>
      <c r="AU276" s="246" t="s">
        <v>85</v>
      </c>
      <c r="AV276" s="13" t="s">
        <v>85</v>
      </c>
      <c r="AW276" s="13" t="s">
        <v>33</v>
      </c>
      <c r="AX276" s="13" t="s">
        <v>77</v>
      </c>
      <c r="AY276" s="246" t="s">
        <v>156</v>
      </c>
    </row>
    <row r="277" s="13" customFormat="1">
      <c r="A277" s="13"/>
      <c r="B277" s="237"/>
      <c r="C277" s="238"/>
      <c r="D277" s="231" t="s">
        <v>170</v>
      </c>
      <c r="E277" s="239" t="s">
        <v>1</v>
      </c>
      <c r="F277" s="240" t="s">
        <v>510</v>
      </c>
      <c r="G277" s="238"/>
      <c r="H277" s="239" t="s">
        <v>1</v>
      </c>
      <c r="I277" s="241"/>
      <c r="J277" s="238"/>
      <c r="K277" s="238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170</v>
      </c>
      <c r="AU277" s="246" t="s">
        <v>85</v>
      </c>
      <c r="AV277" s="13" t="s">
        <v>85</v>
      </c>
      <c r="AW277" s="13" t="s">
        <v>33</v>
      </c>
      <c r="AX277" s="13" t="s">
        <v>77</v>
      </c>
      <c r="AY277" s="246" t="s">
        <v>156</v>
      </c>
    </row>
    <row r="278" s="13" customFormat="1">
      <c r="A278" s="13"/>
      <c r="B278" s="237"/>
      <c r="C278" s="238"/>
      <c r="D278" s="231" t="s">
        <v>170</v>
      </c>
      <c r="E278" s="239" t="s">
        <v>1</v>
      </c>
      <c r="F278" s="240" t="s">
        <v>511</v>
      </c>
      <c r="G278" s="238"/>
      <c r="H278" s="239" t="s">
        <v>1</v>
      </c>
      <c r="I278" s="241"/>
      <c r="J278" s="238"/>
      <c r="K278" s="238"/>
      <c r="L278" s="242"/>
      <c r="M278" s="243"/>
      <c r="N278" s="244"/>
      <c r="O278" s="244"/>
      <c r="P278" s="244"/>
      <c r="Q278" s="244"/>
      <c r="R278" s="244"/>
      <c r="S278" s="244"/>
      <c r="T278" s="24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6" t="s">
        <v>170</v>
      </c>
      <c r="AU278" s="246" t="s">
        <v>85</v>
      </c>
      <c r="AV278" s="13" t="s">
        <v>85</v>
      </c>
      <c r="AW278" s="13" t="s">
        <v>33</v>
      </c>
      <c r="AX278" s="13" t="s">
        <v>77</v>
      </c>
      <c r="AY278" s="246" t="s">
        <v>156</v>
      </c>
    </row>
    <row r="279" s="14" customFormat="1">
      <c r="A279" s="14"/>
      <c r="B279" s="247"/>
      <c r="C279" s="248"/>
      <c r="D279" s="231" t="s">
        <v>170</v>
      </c>
      <c r="E279" s="249" t="s">
        <v>1</v>
      </c>
      <c r="F279" s="250" t="s">
        <v>85</v>
      </c>
      <c r="G279" s="248"/>
      <c r="H279" s="251">
        <v>1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7" t="s">
        <v>170</v>
      </c>
      <c r="AU279" s="257" t="s">
        <v>85</v>
      </c>
      <c r="AV279" s="14" t="s">
        <v>165</v>
      </c>
      <c r="AW279" s="14" t="s">
        <v>33</v>
      </c>
      <c r="AX279" s="14" t="s">
        <v>85</v>
      </c>
      <c r="AY279" s="257" t="s">
        <v>156</v>
      </c>
    </row>
    <row r="280" s="2" customFormat="1" ht="24.15" customHeight="1">
      <c r="A280" s="38"/>
      <c r="B280" s="39"/>
      <c r="C280" s="258" t="s">
        <v>420</v>
      </c>
      <c r="D280" s="258" t="s">
        <v>223</v>
      </c>
      <c r="E280" s="259" t="s">
        <v>512</v>
      </c>
      <c r="F280" s="260" t="s">
        <v>513</v>
      </c>
      <c r="G280" s="261" t="s">
        <v>514</v>
      </c>
      <c r="H280" s="262">
        <v>1</v>
      </c>
      <c r="I280" s="263"/>
      <c r="J280" s="264">
        <f>ROUND(I280*H280,2)</f>
        <v>0</v>
      </c>
      <c r="K280" s="260" t="s">
        <v>163</v>
      </c>
      <c r="L280" s="265"/>
      <c r="M280" s="266" t="s">
        <v>1</v>
      </c>
      <c r="N280" s="267" t="s">
        <v>43</v>
      </c>
      <c r="O280" s="91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358</v>
      </c>
      <c r="AT280" s="229" t="s">
        <v>223</v>
      </c>
      <c r="AU280" s="229" t="s">
        <v>85</v>
      </c>
      <c r="AY280" s="17" t="s">
        <v>156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165</v>
      </c>
      <c r="BK280" s="230">
        <f>ROUND(I280*H280,2)</f>
        <v>0</v>
      </c>
      <c r="BL280" s="17" t="s">
        <v>358</v>
      </c>
      <c r="BM280" s="229" t="s">
        <v>515</v>
      </c>
    </row>
    <row r="281" s="2" customFormat="1">
      <c r="A281" s="38"/>
      <c r="B281" s="39"/>
      <c r="C281" s="40"/>
      <c r="D281" s="231" t="s">
        <v>167</v>
      </c>
      <c r="E281" s="40"/>
      <c r="F281" s="232" t="s">
        <v>513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167</v>
      </c>
      <c r="AU281" s="17" t="s">
        <v>85</v>
      </c>
    </row>
    <row r="282" s="2" customFormat="1">
      <c r="A282" s="38"/>
      <c r="B282" s="39"/>
      <c r="C282" s="40"/>
      <c r="D282" s="231" t="s">
        <v>168</v>
      </c>
      <c r="E282" s="40"/>
      <c r="F282" s="236" t="s">
        <v>516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168</v>
      </c>
      <c r="AU282" s="17" t="s">
        <v>85</v>
      </c>
    </row>
    <row r="283" s="13" customFormat="1">
      <c r="A283" s="13"/>
      <c r="B283" s="237"/>
      <c r="C283" s="238"/>
      <c r="D283" s="231" t="s">
        <v>170</v>
      </c>
      <c r="E283" s="239" t="s">
        <v>1</v>
      </c>
      <c r="F283" s="240" t="s">
        <v>517</v>
      </c>
      <c r="G283" s="238"/>
      <c r="H283" s="239" t="s">
        <v>1</v>
      </c>
      <c r="I283" s="241"/>
      <c r="J283" s="238"/>
      <c r="K283" s="238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170</v>
      </c>
      <c r="AU283" s="246" t="s">
        <v>85</v>
      </c>
      <c r="AV283" s="13" t="s">
        <v>85</v>
      </c>
      <c r="AW283" s="13" t="s">
        <v>33</v>
      </c>
      <c r="AX283" s="13" t="s">
        <v>77</v>
      </c>
      <c r="AY283" s="246" t="s">
        <v>156</v>
      </c>
    </row>
    <row r="284" s="13" customFormat="1">
      <c r="A284" s="13"/>
      <c r="B284" s="237"/>
      <c r="C284" s="238"/>
      <c r="D284" s="231" t="s">
        <v>170</v>
      </c>
      <c r="E284" s="239" t="s">
        <v>1</v>
      </c>
      <c r="F284" s="240" t="s">
        <v>510</v>
      </c>
      <c r="G284" s="238"/>
      <c r="H284" s="239" t="s">
        <v>1</v>
      </c>
      <c r="I284" s="241"/>
      <c r="J284" s="238"/>
      <c r="K284" s="238"/>
      <c r="L284" s="242"/>
      <c r="M284" s="243"/>
      <c r="N284" s="244"/>
      <c r="O284" s="244"/>
      <c r="P284" s="244"/>
      <c r="Q284" s="244"/>
      <c r="R284" s="244"/>
      <c r="S284" s="244"/>
      <c r="T284" s="24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6" t="s">
        <v>170</v>
      </c>
      <c r="AU284" s="246" t="s">
        <v>85</v>
      </c>
      <c r="AV284" s="13" t="s">
        <v>85</v>
      </c>
      <c r="AW284" s="13" t="s">
        <v>33</v>
      </c>
      <c r="AX284" s="13" t="s">
        <v>77</v>
      </c>
      <c r="AY284" s="246" t="s">
        <v>156</v>
      </c>
    </row>
    <row r="285" s="13" customFormat="1">
      <c r="A285" s="13"/>
      <c r="B285" s="237"/>
      <c r="C285" s="238"/>
      <c r="D285" s="231" t="s">
        <v>170</v>
      </c>
      <c r="E285" s="239" t="s">
        <v>1</v>
      </c>
      <c r="F285" s="240" t="s">
        <v>511</v>
      </c>
      <c r="G285" s="238"/>
      <c r="H285" s="239" t="s">
        <v>1</v>
      </c>
      <c r="I285" s="241"/>
      <c r="J285" s="238"/>
      <c r="K285" s="238"/>
      <c r="L285" s="242"/>
      <c r="M285" s="243"/>
      <c r="N285" s="244"/>
      <c r="O285" s="244"/>
      <c r="P285" s="244"/>
      <c r="Q285" s="244"/>
      <c r="R285" s="244"/>
      <c r="S285" s="244"/>
      <c r="T285" s="24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6" t="s">
        <v>170</v>
      </c>
      <c r="AU285" s="246" t="s">
        <v>85</v>
      </c>
      <c r="AV285" s="13" t="s">
        <v>85</v>
      </c>
      <c r="AW285" s="13" t="s">
        <v>33</v>
      </c>
      <c r="AX285" s="13" t="s">
        <v>77</v>
      </c>
      <c r="AY285" s="246" t="s">
        <v>156</v>
      </c>
    </row>
    <row r="286" s="14" customFormat="1">
      <c r="A286" s="14"/>
      <c r="B286" s="247"/>
      <c r="C286" s="248"/>
      <c r="D286" s="231" t="s">
        <v>170</v>
      </c>
      <c r="E286" s="249" t="s">
        <v>1</v>
      </c>
      <c r="F286" s="250" t="s">
        <v>85</v>
      </c>
      <c r="G286" s="248"/>
      <c r="H286" s="251">
        <v>1</v>
      </c>
      <c r="I286" s="252"/>
      <c r="J286" s="248"/>
      <c r="K286" s="248"/>
      <c r="L286" s="253"/>
      <c r="M286" s="254"/>
      <c r="N286" s="255"/>
      <c r="O286" s="255"/>
      <c r="P286" s="255"/>
      <c r="Q286" s="255"/>
      <c r="R286" s="255"/>
      <c r="S286" s="255"/>
      <c r="T286" s="25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7" t="s">
        <v>170</v>
      </c>
      <c r="AU286" s="257" t="s">
        <v>85</v>
      </c>
      <c r="AV286" s="14" t="s">
        <v>165</v>
      </c>
      <c r="AW286" s="14" t="s">
        <v>33</v>
      </c>
      <c r="AX286" s="14" t="s">
        <v>85</v>
      </c>
      <c r="AY286" s="257" t="s">
        <v>156</v>
      </c>
    </row>
    <row r="287" s="2" customFormat="1" ht="16.5" customHeight="1">
      <c r="A287" s="38"/>
      <c r="B287" s="39"/>
      <c r="C287" s="218" t="s">
        <v>425</v>
      </c>
      <c r="D287" s="218" t="s">
        <v>159</v>
      </c>
      <c r="E287" s="219" t="s">
        <v>399</v>
      </c>
      <c r="F287" s="220" t="s">
        <v>400</v>
      </c>
      <c r="G287" s="221" t="s">
        <v>356</v>
      </c>
      <c r="H287" s="222">
        <v>4</v>
      </c>
      <c r="I287" s="223"/>
      <c r="J287" s="224">
        <f>ROUND(I287*H287,2)</f>
        <v>0</v>
      </c>
      <c r="K287" s="220" t="s">
        <v>177</v>
      </c>
      <c r="L287" s="44"/>
      <c r="M287" s="225" t="s">
        <v>1</v>
      </c>
      <c r="N287" s="226" t="s">
        <v>43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358</v>
      </c>
      <c r="AT287" s="229" t="s">
        <v>159</v>
      </c>
      <c r="AU287" s="229" t="s">
        <v>85</v>
      </c>
      <c r="AY287" s="17" t="s">
        <v>156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165</v>
      </c>
      <c r="BK287" s="230">
        <f>ROUND(I287*H287,2)</f>
        <v>0</v>
      </c>
      <c r="BL287" s="17" t="s">
        <v>358</v>
      </c>
      <c r="BM287" s="229" t="s">
        <v>518</v>
      </c>
    </row>
    <row r="288" s="2" customFormat="1">
      <c r="A288" s="38"/>
      <c r="B288" s="39"/>
      <c r="C288" s="40"/>
      <c r="D288" s="231" t="s">
        <v>167</v>
      </c>
      <c r="E288" s="40"/>
      <c r="F288" s="232" t="s">
        <v>402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167</v>
      </c>
      <c r="AU288" s="17" t="s">
        <v>85</v>
      </c>
    </row>
    <row r="289" s="13" customFormat="1">
      <c r="A289" s="13"/>
      <c r="B289" s="237"/>
      <c r="C289" s="238"/>
      <c r="D289" s="231" t="s">
        <v>170</v>
      </c>
      <c r="E289" s="239" t="s">
        <v>1</v>
      </c>
      <c r="F289" s="240" t="s">
        <v>403</v>
      </c>
      <c r="G289" s="238"/>
      <c r="H289" s="239" t="s">
        <v>1</v>
      </c>
      <c r="I289" s="241"/>
      <c r="J289" s="238"/>
      <c r="K289" s="238"/>
      <c r="L289" s="242"/>
      <c r="M289" s="243"/>
      <c r="N289" s="244"/>
      <c r="O289" s="244"/>
      <c r="P289" s="244"/>
      <c r="Q289" s="244"/>
      <c r="R289" s="244"/>
      <c r="S289" s="244"/>
      <c r="T289" s="24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6" t="s">
        <v>170</v>
      </c>
      <c r="AU289" s="246" t="s">
        <v>85</v>
      </c>
      <c r="AV289" s="13" t="s">
        <v>85</v>
      </c>
      <c r="AW289" s="13" t="s">
        <v>33</v>
      </c>
      <c r="AX289" s="13" t="s">
        <v>77</v>
      </c>
      <c r="AY289" s="246" t="s">
        <v>156</v>
      </c>
    </row>
    <row r="290" s="13" customFormat="1">
      <c r="A290" s="13"/>
      <c r="B290" s="237"/>
      <c r="C290" s="238"/>
      <c r="D290" s="231" t="s">
        <v>170</v>
      </c>
      <c r="E290" s="239" t="s">
        <v>1</v>
      </c>
      <c r="F290" s="240" t="s">
        <v>404</v>
      </c>
      <c r="G290" s="238"/>
      <c r="H290" s="239" t="s">
        <v>1</v>
      </c>
      <c r="I290" s="241"/>
      <c r="J290" s="238"/>
      <c r="K290" s="238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170</v>
      </c>
      <c r="AU290" s="246" t="s">
        <v>85</v>
      </c>
      <c r="AV290" s="13" t="s">
        <v>85</v>
      </c>
      <c r="AW290" s="13" t="s">
        <v>33</v>
      </c>
      <c r="AX290" s="13" t="s">
        <v>77</v>
      </c>
      <c r="AY290" s="246" t="s">
        <v>156</v>
      </c>
    </row>
    <row r="291" s="14" customFormat="1">
      <c r="A291" s="14"/>
      <c r="B291" s="247"/>
      <c r="C291" s="248"/>
      <c r="D291" s="231" t="s">
        <v>170</v>
      </c>
      <c r="E291" s="249" t="s">
        <v>1</v>
      </c>
      <c r="F291" s="250" t="s">
        <v>164</v>
      </c>
      <c r="G291" s="248"/>
      <c r="H291" s="251">
        <v>4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7" t="s">
        <v>170</v>
      </c>
      <c r="AU291" s="257" t="s">
        <v>85</v>
      </c>
      <c r="AV291" s="14" t="s">
        <v>165</v>
      </c>
      <c r="AW291" s="14" t="s">
        <v>33</v>
      </c>
      <c r="AX291" s="14" t="s">
        <v>85</v>
      </c>
      <c r="AY291" s="257" t="s">
        <v>156</v>
      </c>
    </row>
    <row r="292" s="2" customFormat="1" ht="16.5" customHeight="1">
      <c r="A292" s="38"/>
      <c r="B292" s="39"/>
      <c r="C292" s="258" t="s">
        <v>519</v>
      </c>
      <c r="D292" s="258" t="s">
        <v>223</v>
      </c>
      <c r="E292" s="259" t="s">
        <v>406</v>
      </c>
      <c r="F292" s="260" t="s">
        <v>407</v>
      </c>
      <c r="G292" s="261" t="s">
        <v>219</v>
      </c>
      <c r="H292" s="262">
        <v>1</v>
      </c>
      <c r="I292" s="263"/>
      <c r="J292" s="264">
        <f>ROUND(I292*H292,2)</f>
        <v>0</v>
      </c>
      <c r="K292" s="260" t="s">
        <v>317</v>
      </c>
      <c r="L292" s="265"/>
      <c r="M292" s="266" t="s">
        <v>1</v>
      </c>
      <c r="N292" s="267" t="s">
        <v>43</v>
      </c>
      <c r="O292" s="91"/>
      <c r="P292" s="227">
        <f>O292*H292</f>
        <v>0</v>
      </c>
      <c r="Q292" s="227">
        <v>0.0014599999999999999</v>
      </c>
      <c r="R292" s="227">
        <f>Q292*H292</f>
        <v>0.0014599999999999999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358</v>
      </c>
      <c r="AT292" s="229" t="s">
        <v>223</v>
      </c>
      <c r="AU292" s="229" t="s">
        <v>85</v>
      </c>
      <c r="AY292" s="17" t="s">
        <v>156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165</v>
      </c>
      <c r="BK292" s="230">
        <f>ROUND(I292*H292,2)</f>
        <v>0</v>
      </c>
      <c r="BL292" s="17" t="s">
        <v>358</v>
      </c>
      <c r="BM292" s="229" t="s">
        <v>520</v>
      </c>
    </row>
    <row r="293" s="2" customFormat="1">
      <c r="A293" s="38"/>
      <c r="B293" s="39"/>
      <c r="C293" s="40"/>
      <c r="D293" s="231" t="s">
        <v>167</v>
      </c>
      <c r="E293" s="40"/>
      <c r="F293" s="232" t="s">
        <v>407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167</v>
      </c>
      <c r="AU293" s="17" t="s">
        <v>85</v>
      </c>
    </row>
    <row r="294" s="2" customFormat="1">
      <c r="A294" s="38"/>
      <c r="B294" s="39"/>
      <c r="C294" s="40"/>
      <c r="D294" s="231" t="s">
        <v>168</v>
      </c>
      <c r="E294" s="40"/>
      <c r="F294" s="236" t="s">
        <v>521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168</v>
      </c>
      <c r="AU294" s="17" t="s">
        <v>85</v>
      </c>
    </row>
    <row r="295" s="2" customFormat="1" ht="16.5" customHeight="1">
      <c r="A295" s="38"/>
      <c r="B295" s="39"/>
      <c r="C295" s="258" t="s">
        <v>522</v>
      </c>
      <c r="D295" s="258" t="s">
        <v>223</v>
      </c>
      <c r="E295" s="259" t="s">
        <v>411</v>
      </c>
      <c r="F295" s="260" t="s">
        <v>412</v>
      </c>
      <c r="G295" s="261" t="s">
        <v>219</v>
      </c>
      <c r="H295" s="262">
        <v>1</v>
      </c>
      <c r="I295" s="263"/>
      <c r="J295" s="264">
        <f>ROUND(I295*H295,2)</f>
        <v>0</v>
      </c>
      <c r="K295" s="260" t="s">
        <v>317</v>
      </c>
      <c r="L295" s="265"/>
      <c r="M295" s="266" t="s">
        <v>1</v>
      </c>
      <c r="N295" s="267" t="s">
        <v>43</v>
      </c>
      <c r="O295" s="91"/>
      <c r="P295" s="227">
        <f>O295*H295</f>
        <v>0</v>
      </c>
      <c r="Q295" s="227">
        <v>0.0016100000000000001</v>
      </c>
      <c r="R295" s="227">
        <f>Q295*H295</f>
        <v>0.0016100000000000001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358</v>
      </c>
      <c r="AT295" s="229" t="s">
        <v>223</v>
      </c>
      <c r="AU295" s="229" t="s">
        <v>85</v>
      </c>
      <c r="AY295" s="17" t="s">
        <v>156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165</v>
      </c>
      <c r="BK295" s="230">
        <f>ROUND(I295*H295,2)</f>
        <v>0</v>
      </c>
      <c r="BL295" s="17" t="s">
        <v>358</v>
      </c>
      <c r="BM295" s="229" t="s">
        <v>523</v>
      </c>
    </row>
    <row r="296" s="2" customFormat="1">
      <c r="A296" s="38"/>
      <c r="B296" s="39"/>
      <c r="C296" s="40"/>
      <c r="D296" s="231" t="s">
        <v>167</v>
      </c>
      <c r="E296" s="40"/>
      <c r="F296" s="232" t="s">
        <v>412</v>
      </c>
      <c r="G296" s="40"/>
      <c r="H296" s="40"/>
      <c r="I296" s="233"/>
      <c r="J296" s="40"/>
      <c r="K296" s="40"/>
      <c r="L296" s="44"/>
      <c r="M296" s="234"/>
      <c r="N296" s="235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167</v>
      </c>
      <c r="AU296" s="17" t="s">
        <v>85</v>
      </c>
    </row>
    <row r="297" s="2" customFormat="1">
      <c r="A297" s="38"/>
      <c r="B297" s="39"/>
      <c r="C297" s="40"/>
      <c r="D297" s="231" t="s">
        <v>168</v>
      </c>
      <c r="E297" s="40"/>
      <c r="F297" s="236" t="s">
        <v>524</v>
      </c>
      <c r="G297" s="40"/>
      <c r="H297" s="40"/>
      <c r="I297" s="233"/>
      <c r="J297" s="40"/>
      <c r="K297" s="40"/>
      <c r="L297" s="44"/>
      <c r="M297" s="234"/>
      <c r="N297" s="235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168</v>
      </c>
      <c r="AU297" s="17" t="s">
        <v>85</v>
      </c>
    </row>
    <row r="298" s="2" customFormat="1" ht="16.5" customHeight="1">
      <c r="A298" s="38"/>
      <c r="B298" s="39"/>
      <c r="C298" s="258" t="s">
        <v>525</v>
      </c>
      <c r="D298" s="258" t="s">
        <v>223</v>
      </c>
      <c r="E298" s="259" t="s">
        <v>416</v>
      </c>
      <c r="F298" s="260" t="s">
        <v>417</v>
      </c>
      <c r="G298" s="261" t="s">
        <v>219</v>
      </c>
      <c r="H298" s="262">
        <v>1</v>
      </c>
      <c r="I298" s="263"/>
      <c r="J298" s="264">
        <f>ROUND(I298*H298,2)</f>
        <v>0</v>
      </c>
      <c r="K298" s="260" t="s">
        <v>317</v>
      </c>
      <c r="L298" s="265"/>
      <c r="M298" s="266" t="s">
        <v>1</v>
      </c>
      <c r="N298" s="267" t="s">
        <v>43</v>
      </c>
      <c r="O298" s="91"/>
      <c r="P298" s="227">
        <f>O298*H298</f>
        <v>0</v>
      </c>
      <c r="Q298" s="227">
        <v>0.0048799999999999998</v>
      </c>
      <c r="R298" s="227">
        <f>Q298*H298</f>
        <v>0.0048799999999999998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358</v>
      </c>
      <c r="AT298" s="229" t="s">
        <v>223</v>
      </c>
      <c r="AU298" s="229" t="s">
        <v>85</v>
      </c>
      <c r="AY298" s="17" t="s">
        <v>156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165</v>
      </c>
      <c r="BK298" s="230">
        <f>ROUND(I298*H298,2)</f>
        <v>0</v>
      </c>
      <c r="BL298" s="17" t="s">
        <v>358</v>
      </c>
      <c r="BM298" s="229" t="s">
        <v>526</v>
      </c>
    </row>
    <row r="299" s="2" customFormat="1">
      <c r="A299" s="38"/>
      <c r="B299" s="39"/>
      <c r="C299" s="40"/>
      <c r="D299" s="231" t="s">
        <v>167</v>
      </c>
      <c r="E299" s="40"/>
      <c r="F299" s="232" t="s">
        <v>417</v>
      </c>
      <c r="G299" s="40"/>
      <c r="H299" s="40"/>
      <c r="I299" s="233"/>
      <c r="J299" s="40"/>
      <c r="K299" s="40"/>
      <c r="L299" s="44"/>
      <c r="M299" s="234"/>
      <c r="N299" s="23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167</v>
      </c>
      <c r="AU299" s="17" t="s">
        <v>85</v>
      </c>
    </row>
    <row r="300" s="2" customFormat="1">
      <c r="A300" s="38"/>
      <c r="B300" s="39"/>
      <c r="C300" s="40"/>
      <c r="D300" s="231" t="s">
        <v>168</v>
      </c>
      <c r="E300" s="40"/>
      <c r="F300" s="236" t="s">
        <v>527</v>
      </c>
      <c r="G300" s="40"/>
      <c r="H300" s="40"/>
      <c r="I300" s="233"/>
      <c r="J300" s="40"/>
      <c r="K300" s="40"/>
      <c r="L300" s="44"/>
      <c r="M300" s="234"/>
      <c r="N300" s="23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168</v>
      </c>
      <c r="AU300" s="17" t="s">
        <v>85</v>
      </c>
    </row>
    <row r="301" s="2" customFormat="1" ht="16.5" customHeight="1">
      <c r="A301" s="38"/>
      <c r="B301" s="39"/>
      <c r="C301" s="258" t="s">
        <v>528</v>
      </c>
      <c r="D301" s="258" t="s">
        <v>223</v>
      </c>
      <c r="E301" s="259" t="s">
        <v>421</v>
      </c>
      <c r="F301" s="260" t="s">
        <v>422</v>
      </c>
      <c r="G301" s="261" t="s">
        <v>219</v>
      </c>
      <c r="H301" s="262">
        <v>1</v>
      </c>
      <c r="I301" s="263"/>
      <c r="J301" s="264">
        <f>ROUND(I301*H301,2)</f>
        <v>0</v>
      </c>
      <c r="K301" s="260" t="s">
        <v>317</v>
      </c>
      <c r="L301" s="265"/>
      <c r="M301" s="266" t="s">
        <v>1</v>
      </c>
      <c r="N301" s="267" t="s">
        <v>43</v>
      </c>
      <c r="O301" s="91"/>
      <c r="P301" s="227">
        <f>O301*H301</f>
        <v>0</v>
      </c>
      <c r="Q301" s="227">
        <v>0.00131</v>
      </c>
      <c r="R301" s="227">
        <f>Q301*H301</f>
        <v>0.00131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358</v>
      </c>
      <c r="AT301" s="229" t="s">
        <v>223</v>
      </c>
      <c r="AU301" s="229" t="s">
        <v>85</v>
      </c>
      <c r="AY301" s="17" t="s">
        <v>156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165</v>
      </c>
      <c r="BK301" s="230">
        <f>ROUND(I301*H301,2)</f>
        <v>0</v>
      </c>
      <c r="BL301" s="17" t="s">
        <v>358</v>
      </c>
      <c r="BM301" s="229" t="s">
        <v>529</v>
      </c>
    </row>
    <row r="302" s="2" customFormat="1">
      <c r="A302" s="38"/>
      <c r="B302" s="39"/>
      <c r="C302" s="40"/>
      <c r="D302" s="231" t="s">
        <v>167</v>
      </c>
      <c r="E302" s="40"/>
      <c r="F302" s="232" t="s">
        <v>422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167</v>
      </c>
      <c r="AU302" s="17" t="s">
        <v>85</v>
      </c>
    </row>
    <row r="303" s="2" customFormat="1">
      <c r="A303" s="38"/>
      <c r="B303" s="39"/>
      <c r="C303" s="40"/>
      <c r="D303" s="231" t="s">
        <v>168</v>
      </c>
      <c r="E303" s="40"/>
      <c r="F303" s="236" t="s">
        <v>530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168</v>
      </c>
      <c r="AU303" s="17" t="s">
        <v>85</v>
      </c>
    </row>
    <row r="304" s="2" customFormat="1" ht="16.5" customHeight="1">
      <c r="A304" s="38"/>
      <c r="B304" s="39"/>
      <c r="C304" s="258" t="s">
        <v>531</v>
      </c>
      <c r="D304" s="258" t="s">
        <v>223</v>
      </c>
      <c r="E304" s="259" t="s">
        <v>426</v>
      </c>
      <c r="F304" s="260" t="s">
        <v>427</v>
      </c>
      <c r="G304" s="261" t="s">
        <v>219</v>
      </c>
      <c r="H304" s="262">
        <v>1</v>
      </c>
      <c r="I304" s="263"/>
      <c r="J304" s="264">
        <f>ROUND(I304*H304,2)</f>
        <v>0</v>
      </c>
      <c r="K304" s="260" t="s">
        <v>317</v>
      </c>
      <c r="L304" s="265"/>
      <c r="M304" s="266" t="s">
        <v>1</v>
      </c>
      <c r="N304" s="267" t="s">
        <v>43</v>
      </c>
      <c r="O304" s="91"/>
      <c r="P304" s="227">
        <f>O304*H304</f>
        <v>0</v>
      </c>
      <c r="Q304" s="227">
        <v>0.00042999999999999999</v>
      </c>
      <c r="R304" s="227">
        <f>Q304*H304</f>
        <v>0.00042999999999999999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358</v>
      </c>
      <c r="AT304" s="229" t="s">
        <v>223</v>
      </c>
      <c r="AU304" s="229" t="s">
        <v>85</v>
      </c>
      <c r="AY304" s="17" t="s">
        <v>156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165</v>
      </c>
      <c r="BK304" s="230">
        <f>ROUND(I304*H304,2)</f>
        <v>0</v>
      </c>
      <c r="BL304" s="17" t="s">
        <v>358</v>
      </c>
      <c r="BM304" s="229" t="s">
        <v>532</v>
      </c>
    </row>
    <row r="305" s="2" customFormat="1">
      <c r="A305" s="38"/>
      <c r="B305" s="39"/>
      <c r="C305" s="40"/>
      <c r="D305" s="231" t="s">
        <v>167</v>
      </c>
      <c r="E305" s="40"/>
      <c r="F305" s="232" t="s">
        <v>427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167</v>
      </c>
      <c r="AU305" s="17" t="s">
        <v>85</v>
      </c>
    </row>
    <row r="306" s="2" customFormat="1">
      <c r="A306" s="38"/>
      <c r="B306" s="39"/>
      <c r="C306" s="40"/>
      <c r="D306" s="231" t="s">
        <v>168</v>
      </c>
      <c r="E306" s="40"/>
      <c r="F306" s="236" t="s">
        <v>429</v>
      </c>
      <c r="G306" s="40"/>
      <c r="H306" s="40"/>
      <c r="I306" s="233"/>
      <c r="J306" s="40"/>
      <c r="K306" s="40"/>
      <c r="L306" s="44"/>
      <c r="M306" s="280"/>
      <c r="N306" s="281"/>
      <c r="O306" s="282"/>
      <c r="P306" s="282"/>
      <c r="Q306" s="282"/>
      <c r="R306" s="282"/>
      <c r="S306" s="282"/>
      <c r="T306" s="283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168</v>
      </c>
      <c r="AU306" s="17" t="s">
        <v>85</v>
      </c>
    </row>
    <row r="307" s="2" customFormat="1" ht="6.96" customHeight="1">
      <c r="A307" s="38"/>
      <c r="B307" s="66"/>
      <c r="C307" s="67"/>
      <c r="D307" s="67"/>
      <c r="E307" s="67"/>
      <c r="F307" s="67"/>
      <c r="G307" s="67"/>
      <c r="H307" s="67"/>
      <c r="I307" s="67"/>
      <c r="J307" s="67"/>
      <c r="K307" s="67"/>
      <c r="L307" s="44"/>
      <c r="M307" s="38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</row>
  </sheetData>
  <sheetProtection sheet="1" autoFilter="0" formatColumns="0" formatRows="0" objects="1" scenarios="1" spinCount="100000" saltValue="ueD7Rn6dVKzNAiVfeIPqqzgyM4dGKSeJfBSQSaL1bUn9lRW4TUMom/PK+rn0S2X/5HCyfBMNxSF/fgLmJJnTtQ==" hashValue="pYSDNzBEbLXIhJioUtslJz2CJUOT6P1BuP4kvk3Zgg2lugU7byxyGl2l4r5SZ1O8oODS7xT/G74KBUZkJ58QUw==" algorithmName="SHA-512" password="CC35"/>
  <autoFilter ref="C125:K306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kotlů na TP - byty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533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ROUND((SUM(BE127:BE289)),  2)</f>
        <v>0</v>
      </c>
      <c r="G33" s="38"/>
      <c r="H33" s="38"/>
      <c r="I33" s="155">
        <v>0.20999999999999999</v>
      </c>
      <c r="J33" s="154">
        <f>ROUND(((SUM(BE127:BE289))*I33),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ROUND((SUM(BF127:BF289)),  2)</f>
        <v>0</v>
      </c>
      <c r="G34" s="38"/>
      <c r="H34" s="38"/>
      <c r="I34" s="155">
        <v>0.14999999999999999</v>
      </c>
      <c r="J34" s="154">
        <f>ROUND(((SUM(BF127:BF289))*I34),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ROUND((SUM(BG127:BG289)),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ROUND((SUM(BH127:BH289)),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ROUND((SUM(BI127:BI289)),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kotlů na TP - byty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HRADČANY - budova zastávky, BJ - IC5000108065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127</v>
      </c>
      <c r="D94" s="176"/>
      <c r="E94" s="176"/>
      <c r="F94" s="176"/>
      <c r="G94" s="176"/>
      <c r="H94" s="176"/>
      <c r="I94" s="176"/>
      <c r="J94" s="177" t="s">
        <v>128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129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9" customFormat="1" ht="24.96" customHeight="1">
      <c r="A97" s="9"/>
      <c r="B97" s="179"/>
      <c r="C97" s="180"/>
      <c r="D97" s="181" t="s">
        <v>131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534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132</v>
      </c>
      <c r="E99" s="188"/>
      <c r="F99" s="188"/>
      <c r="G99" s="188"/>
      <c r="H99" s="188"/>
      <c r="I99" s="188"/>
      <c r="J99" s="189">
        <f>J133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133</v>
      </c>
      <c r="E100" s="188"/>
      <c r="F100" s="188"/>
      <c r="G100" s="188"/>
      <c r="H100" s="188"/>
      <c r="I100" s="188"/>
      <c r="J100" s="189">
        <f>J156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134</v>
      </c>
      <c r="E101" s="188"/>
      <c r="F101" s="188"/>
      <c r="G101" s="188"/>
      <c r="H101" s="188"/>
      <c r="I101" s="188"/>
      <c r="J101" s="189">
        <f>J167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135</v>
      </c>
      <c r="E102" s="182"/>
      <c r="F102" s="182"/>
      <c r="G102" s="182"/>
      <c r="H102" s="182"/>
      <c r="I102" s="182"/>
      <c r="J102" s="183">
        <f>J170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136</v>
      </c>
      <c r="E103" s="188"/>
      <c r="F103" s="188"/>
      <c r="G103" s="188"/>
      <c r="H103" s="188"/>
      <c r="I103" s="188"/>
      <c r="J103" s="189">
        <f>J171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137</v>
      </c>
      <c r="E104" s="188"/>
      <c r="F104" s="188"/>
      <c r="G104" s="188"/>
      <c r="H104" s="188"/>
      <c r="I104" s="188"/>
      <c r="J104" s="189">
        <f>J190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138</v>
      </c>
      <c r="E105" s="188"/>
      <c r="F105" s="188"/>
      <c r="G105" s="188"/>
      <c r="H105" s="188"/>
      <c r="I105" s="188"/>
      <c r="J105" s="189">
        <f>J206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139</v>
      </c>
      <c r="E106" s="188"/>
      <c r="F106" s="188"/>
      <c r="G106" s="188"/>
      <c r="H106" s="188"/>
      <c r="I106" s="188"/>
      <c r="J106" s="189">
        <f>J209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140</v>
      </c>
      <c r="E107" s="182"/>
      <c r="F107" s="182"/>
      <c r="G107" s="182"/>
      <c r="H107" s="182"/>
      <c r="I107" s="182"/>
      <c r="J107" s="183">
        <f>J238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141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výměna kotlů na TP - byty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124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03 - HRADČANY - budova zastávky, BJ - IC5000108065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 </v>
      </c>
      <c r="G121" s="40"/>
      <c r="H121" s="40"/>
      <c r="I121" s="32" t="s">
        <v>22</v>
      </c>
      <c r="J121" s="79" t="str">
        <f>IF(J12="","",J12)</f>
        <v>1. 2. 2022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Správa železnic, státní organizace</v>
      </c>
      <c r="G123" s="40"/>
      <c r="H123" s="40"/>
      <c r="I123" s="32" t="s">
        <v>32</v>
      </c>
      <c r="J123" s="36" t="str">
        <f>E21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30</v>
      </c>
      <c r="D124" s="40"/>
      <c r="E124" s="40"/>
      <c r="F124" s="27" t="str">
        <f>IF(E18="","",E18)</f>
        <v>Vyplň údaj</v>
      </c>
      <c r="G124" s="40"/>
      <c r="H124" s="40"/>
      <c r="I124" s="32" t="s">
        <v>34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142</v>
      </c>
      <c r="D126" s="194" t="s">
        <v>62</v>
      </c>
      <c r="E126" s="194" t="s">
        <v>58</v>
      </c>
      <c r="F126" s="194" t="s">
        <v>59</v>
      </c>
      <c r="G126" s="194" t="s">
        <v>143</v>
      </c>
      <c r="H126" s="194" t="s">
        <v>144</v>
      </c>
      <c r="I126" s="194" t="s">
        <v>145</v>
      </c>
      <c r="J126" s="194" t="s">
        <v>128</v>
      </c>
      <c r="K126" s="195" t="s">
        <v>146</v>
      </c>
      <c r="L126" s="196"/>
      <c r="M126" s="100" t="s">
        <v>1</v>
      </c>
      <c r="N126" s="101" t="s">
        <v>41</v>
      </c>
      <c r="O126" s="101" t="s">
        <v>147</v>
      </c>
      <c r="P126" s="101" t="s">
        <v>148</v>
      </c>
      <c r="Q126" s="101" t="s">
        <v>149</v>
      </c>
      <c r="R126" s="101" t="s">
        <v>150</v>
      </c>
      <c r="S126" s="101" t="s">
        <v>151</v>
      </c>
      <c r="T126" s="102" t="s">
        <v>152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153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P128+P170+P238</f>
        <v>0</v>
      </c>
      <c r="Q127" s="104"/>
      <c r="R127" s="199">
        <f>R128+R170+R238</f>
        <v>0.56506270999999997</v>
      </c>
      <c r="S127" s="104"/>
      <c r="T127" s="200">
        <f>T128+T170+T238</f>
        <v>0.65274999999999994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76</v>
      </c>
      <c r="AU127" s="17" t="s">
        <v>130</v>
      </c>
      <c r="BK127" s="201">
        <f>BK128+BK170+BK238</f>
        <v>0</v>
      </c>
    </row>
    <row r="128" s="12" customFormat="1" ht="25.92" customHeight="1">
      <c r="A128" s="12"/>
      <c r="B128" s="202"/>
      <c r="C128" s="203"/>
      <c r="D128" s="204" t="s">
        <v>76</v>
      </c>
      <c r="E128" s="205" t="s">
        <v>154</v>
      </c>
      <c r="F128" s="205" t="s">
        <v>155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P129+P133+P156+P167</f>
        <v>0</v>
      </c>
      <c r="Q128" s="210"/>
      <c r="R128" s="211">
        <f>R129+R133+R156+R167</f>
        <v>0.26838000000000001</v>
      </c>
      <c r="S128" s="210"/>
      <c r="T128" s="212">
        <f>T129+T133+T156+T167</f>
        <v>0.42649999999999999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85</v>
      </c>
      <c r="AT128" s="214" t="s">
        <v>76</v>
      </c>
      <c r="AU128" s="214" t="s">
        <v>77</v>
      </c>
      <c r="AY128" s="213" t="s">
        <v>156</v>
      </c>
      <c r="BK128" s="215">
        <f>BK129+BK133+BK156+BK167</f>
        <v>0</v>
      </c>
    </row>
    <row r="129" s="12" customFormat="1" ht="22.8" customHeight="1">
      <c r="A129" s="12"/>
      <c r="B129" s="202"/>
      <c r="C129" s="203"/>
      <c r="D129" s="204" t="s">
        <v>76</v>
      </c>
      <c r="E129" s="216" t="s">
        <v>200</v>
      </c>
      <c r="F129" s="216" t="s">
        <v>535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SUM(P130:P132)</f>
        <v>0</v>
      </c>
      <c r="Q129" s="210"/>
      <c r="R129" s="211">
        <f>SUM(R130:R132)</f>
        <v>0.013380000000000001</v>
      </c>
      <c r="S129" s="210"/>
      <c r="T129" s="212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85</v>
      </c>
      <c r="AT129" s="214" t="s">
        <v>76</v>
      </c>
      <c r="AU129" s="214" t="s">
        <v>85</v>
      </c>
      <c r="AY129" s="213" t="s">
        <v>156</v>
      </c>
      <c r="BK129" s="215">
        <f>SUM(BK130:BK132)</f>
        <v>0</v>
      </c>
    </row>
    <row r="130" s="2" customFormat="1" ht="24.15" customHeight="1">
      <c r="A130" s="38"/>
      <c r="B130" s="39"/>
      <c r="C130" s="218" t="s">
        <v>85</v>
      </c>
      <c r="D130" s="218" t="s">
        <v>159</v>
      </c>
      <c r="E130" s="219" t="s">
        <v>536</v>
      </c>
      <c r="F130" s="220" t="s">
        <v>537</v>
      </c>
      <c r="G130" s="221" t="s">
        <v>434</v>
      </c>
      <c r="H130" s="222">
        <v>3</v>
      </c>
      <c r="I130" s="223"/>
      <c r="J130" s="224">
        <f>ROUND(I130*H130,2)</f>
        <v>0</v>
      </c>
      <c r="K130" s="220" t="s">
        <v>177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0.0044600000000000004</v>
      </c>
      <c r="R130" s="227">
        <f>Q130*H130</f>
        <v>0.013380000000000001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164</v>
      </c>
      <c r="AT130" s="229" t="s">
        <v>159</v>
      </c>
      <c r="AU130" s="229" t="s">
        <v>165</v>
      </c>
      <c r="AY130" s="17" t="s">
        <v>156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165</v>
      </c>
      <c r="BK130" s="230">
        <f>ROUND(I130*H130,2)</f>
        <v>0</v>
      </c>
      <c r="BL130" s="17" t="s">
        <v>164</v>
      </c>
      <c r="BM130" s="229" t="s">
        <v>538</v>
      </c>
    </row>
    <row r="131" s="2" customFormat="1">
      <c r="A131" s="38"/>
      <c r="B131" s="39"/>
      <c r="C131" s="40"/>
      <c r="D131" s="231" t="s">
        <v>167</v>
      </c>
      <c r="E131" s="40"/>
      <c r="F131" s="232" t="s">
        <v>539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167</v>
      </c>
      <c r="AU131" s="17" t="s">
        <v>165</v>
      </c>
    </row>
    <row r="132" s="14" customFormat="1">
      <c r="A132" s="14"/>
      <c r="B132" s="247"/>
      <c r="C132" s="248"/>
      <c r="D132" s="231" t="s">
        <v>170</v>
      </c>
      <c r="E132" s="249" t="s">
        <v>1</v>
      </c>
      <c r="F132" s="250" t="s">
        <v>183</v>
      </c>
      <c r="G132" s="248"/>
      <c r="H132" s="251">
        <v>3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170</v>
      </c>
      <c r="AU132" s="257" t="s">
        <v>165</v>
      </c>
      <c r="AV132" s="14" t="s">
        <v>165</v>
      </c>
      <c r="AW132" s="14" t="s">
        <v>33</v>
      </c>
      <c r="AX132" s="14" t="s">
        <v>85</v>
      </c>
      <c r="AY132" s="257" t="s">
        <v>156</v>
      </c>
    </row>
    <row r="133" s="12" customFormat="1" ht="22.8" customHeight="1">
      <c r="A133" s="12"/>
      <c r="B133" s="202"/>
      <c r="C133" s="203"/>
      <c r="D133" s="204" t="s">
        <v>76</v>
      </c>
      <c r="E133" s="216" t="s">
        <v>157</v>
      </c>
      <c r="F133" s="216" t="s">
        <v>158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SUM(P134:P155)</f>
        <v>0</v>
      </c>
      <c r="Q133" s="210"/>
      <c r="R133" s="211">
        <f>SUM(R134:R155)</f>
        <v>0.255</v>
      </c>
      <c r="S133" s="210"/>
      <c r="T133" s="212">
        <f>SUM(T134:T155)</f>
        <v>0.42649999999999999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85</v>
      </c>
      <c r="AT133" s="214" t="s">
        <v>76</v>
      </c>
      <c r="AU133" s="214" t="s">
        <v>85</v>
      </c>
      <c r="AY133" s="213" t="s">
        <v>156</v>
      </c>
      <c r="BK133" s="215">
        <f>SUM(BK134:BK155)</f>
        <v>0</v>
      </c>
    </row>
    <row r="134" s="2" customFormat="1" ht="21.75" customHeight="1">
      <c r="A134" s="38"/>
      <c r="B134" s="39"/>
      <c r="C134" s="218" t="s">
        <v>165</v>
      </c>
      <c r="D134" s="218" t="s">
        <v>159</v>
      </c>
      <c r="E134" s="219" t="s">
        <v>160</v>
      </c>
      <c r="F134" s="220" t="s">
        <v>161</v>
      </c>
      <c r="G134" s="221" t="s">
        <v>162</v>
      </c>
      <c r="H134" s="222">
        <v>1</v>
      </c>
      <c r="I134" s="223"/>
      <c r="J134" s="224">
        <f>ROUND(I134*H134,2)</f>
        <v>0</v>
      </c>
      <c r="K134" s="220" t="s">
        <v>163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0.10000000000000001</v>
      </c>
      <c r="R134" s="227">
        <f>Q134*H134</f>
        <v>0.10000000000000001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164</v>
      </c>
      <c r="AT134" s="229" t="s">
        <v>159</v>
      </c>
      <c r="AU134" s="229" t="s">
        <v>165</v>
      </c>
      <c r="AY134" s="17" t="s">
        <v>156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165</v>
      </c>
      <c r="BK134" s="230">
        <f>ROUND(I134*H134,2)</f>
        <v>0</v>
      </c>
      <c r="BL134" s="17" t="s">
        <v>164</v>
      </c>
      <c r="BM134" s="229" t="s">
        <v>540</v>
      </c>
    </row>
    <row r="135" s="2" customFormat="1">
      <c r="A135" s="38"/>
      <c r="B135" s="39"/>
      <c r="C135" s="40"/>
      <c r="D135" s="231" t="s">
        <v>167</v>
      </c>
      <c r="E135" s="40"/>
      <c r="F135" s="232" t="s">
        <v>161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167</v>
      </c>
      <c r="AU135" s="17" t="s">
        <v>165</v>
      </c>
    </row>
    <row r="136" s="2" customFormat="1">
      <c r="A136" s="38"/>
      <c r="B136" s="39"/>
      <c r="C136" s="40"/>
      <c r="D136" s="231" t="s">
        <v>168</v>
      </c>
      <c r="E136" s="40"/>
      <c r="F136" s="236" t="s">
        <v>169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168</v>
      </c>
      <c r="AU136" s="17" t="s">
        <v>165</v>
      </c>
    </row>
    <row r="137" s="13" customFormat="1">
      <c r="A137" s="13"/>
      <c r="B137" s="237"/>
      <c r="C137" s="238"/>
      <c r="D137" s="231" t="s">
        <v>170</v>
      </c>
      <c r="E137" s="239" t="s">
        <v>1</v>
      </c>
      <c r="F137" s="240" t="s">
        <v>171</v>
      </c>
      <c r="G137" s="238"/>
      <c r="H137" s="239" t="s">
        <v>1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170</v>
      </c>
      <c r="AU137" s="246" t="s">
        <v>165</v>
      </c>
      <c r="AV137" s="13" t="s">
        <v>85</v>
      </c>
      <c r="AW137" s="13" t="s">
        <v>33</v>
      </c>
      <c r="AX137" s="13" t="s">
        <v>77</v>
      </c>
      <c r="AY137" s="246" t="s">
        <v>156</v>
      </c>
    </row>
    <row r="138" s="13" customFormat="1">
      <c r="A138" s="13"/>
      <c r="B138" s="237"/>
      <c r="C138" s="238"/>
      <c r="D138" s="231" t="s">
        <v>170</v>
      </c>
      <c r="E138" s="239" t="s">
        <v>1</v>
      </c>
      <c r="F138" s="240" t="s">
        <v>172</v>
      </c>
      <c r="G138" s="238"/>
      <c r="H138" s="239" t="s">
        <v>1</v>
      </c>
      <c r="I138" s="241"/>
      <c r="J138" s="238"/>
      <c r="K138" s="238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170</v>
      </c>
      <c r="AU138" s="246" t="s">
        <v>165</v>
      </c>
      <c r="AV138" s="13" t="s">
        <v>85</v>
      </c>
      <c r="AW138" s="13" t="s">
        <v>33</v>
      </c>
      <c r="AX138" s="13" t="s">
        <v>77</v>
      </c>
      <c r="AY138" s="246" t="s">
        <v>156</v>
      </c>
    </row>
    <row r="139" s="13" customFormat="1">
      <c r="A139" s="13"/>
      <c r="B139" s="237"/>
      <c r="C139" s="238"/>
      <c r="D139" s="231" t="s">
        <v>170</v>
      </c>
      <c r="E139" s="239" t="s">
        <v>1</v>
      </c>
      <c r="F139" s="240" t="s">
        <v>173</v>
      </c>
      <c r="G139" s="238"/>
      <c r="H139" s="239" t="s">
        <v>1</v>
      </c>
      <c r="I139" s="241"/>
      <c r="J139" s="238"/>
      <c r="K139" s="238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170</v>
      </c>
      <c r="AU139" s="246" t="s">
        <v>165</v>
      </c>
      <c r="AV139" s="13" t="s">
        <v>85</v>
      </c>
      <c r="AW139" s="13" t="s">
        <v>33</v>
      </c>
      <c r="AX139" s="13" t="s">
        <v>77</v>
      </c>
      <c r="AY139" s="246" t="s">
        <v>156</v>
      </c>
    </row>
    <row r="140" s="14" customFormat="1">
      <c r="A140" s="14"/>
      <c r="B140" s="247"/>
      <c r="C140" s="248"/>
      <c r="D140" s="231" t="s">
        <v>170</v>
      </c>
      <c r="E140" s="249" t="s">
        <v>1</v>
      </c>
      <c r="F140" s="250" t="s">
        <v>85</v>
      </c>
      <c r="G140" s="248"/>
      <c r="H140" s="251">
        <v>1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170</v>
      </c>
      <c r="AU140" s="257" t="s">
        <v>165</v>
      </c>
      <c r="AV140" s="14" t="s">
        <v>165</v>
      </c>
      <c r="AW140" s="14" t="s">
        <v>33</v>
      </c>
      <c r="AX140" s="14" t="s">
        <v>85</v>
      </c>
      <c r="AY140" s="257" t="s">
        <v>156</v>
      </c>
    </row>
    <row r="141" s="2" customFormat="1" ht="24.15" customHeight="1">
      <c r="A141" s="38"/>
      <c r="B141" s="39"/>
      <c r="C141" s="218" t="s">
        <v>183</v>
      </c>
      <c r="D141" s="218" t="s">
        <v>159</v>
      </c>
      <c r="E141" s="219" t="s">
        <v>174</v>
      </c>
      <c r="F141" s="220" t="s">
        <v>175</v>
      </c>
      <c r="G141" s="221" t="s">
        <v>176</v>
      </c>
      <c r="H141" s="222">
        <v>1</v>
      </c>
      <c r="I141" s="223"/>
      <c r="J141" s="224">
        <f>ROUND(I141*H141,2)</f>
        <v>0</v>
      </c>
      <c r="K141" s="220" t="s">
        <v>177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0.00108</v>
      </c>
      <c r="R141" s="227">
        <f>Q141*H141</f>
        <v>0.00108</v>
      </c>
      <c r="S141" s="227">
        <v>0.0085000000000000006</v>
      </c>
      <c r="T141" s="228">
        <f>S141*H141</f>
        <v>0.0085000000000000006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164</v>
      </c>
      <c r="AT141" s="229" t="s">
        <v>159</v>
      </c>
      <c r="AU141" s="229" t="s">
        <v>165</v>
      </c>
      <c r="AY141" s="17" t="s">
        <v>156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165</v>
      </c>
      <c r="BK141" s="230">
        <f>ROUND(I141*H141,2)</f>
        <v>0</v>
      </c>
      <c r="BL141" s="17" t="s">
        <v>164</v>
      </c>
      <c r="BM141" s="229" t="s">
        <v>541</v>
      </c>
    </row>
    <row r="142" s="2" customFormat="1">
      <c r="A142" s="38"/>
      <c r="B142" s="39"/>
      <c r="C142" s="40"/>
      <c r="D142" s="231" t="s">
        <v>167</v>
      </c>
      <c r="E142" s="40"/>
      <c r="F142" s="232" t="s">
        <v>179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167</v>
      </c>
      <c r="AU142" s="17" t="s">
        <v>165</v>
      </c>
    </row>
    <row r="143" s="13" customFormat="1">
      <c r="A143" s="13"/>
      <c r="B143" s="237"/>
      <c r="C143" s="238"/>
      <c r="D143" s="231" t="s">
        <v>170</v>
      </c>
      <c r="E143" s="239" t="s">
        <v>1</v>
      </c>
      <c r="F143" s="240" t="s">
        <v>180</v>
      </c>
      <c r="G143" s="238"/>
      <c r="H143" s="239" t="s">
        <v>1</v>
      </c>
      <c r="I143" s="241"/>
      <c r="J143" s="238"/>
      <c r="K143" s="238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170</v>
      </c>
      <c r="AU143" s="246" t="s">
        <v>165</v>
      </c>
      <c r="AV143" s="13" t="s">
        <v>85</v>
      </c>
      <c r="AW143" s="13" t="s">
        <v>33</v>
      </c>
      <c r="AX143" s="13" t="s">
        <v>77</v>
      </c>
      <c r="AY143" s="246" t="s">
        <v>156</v>
      </c>
    </row>
    <row r="144" s="14" customFormat="1">
      <c r="A144" s="14"/>
      <c r="B144" s="247"/>
      <c r="C144" s="248"/>
      <c r="D144" s="231" t="s">
        <v>170</v>
      </c>
      <c r="E144" s="249" t="s">
        <v>1</v>
      </c>
      <c r="F144" s="250" t="s">
        <v>85</v>
      </c>
      <c r="G144" s="248"/>
      <c r="H144" s="251">
        <v>1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170</v>
      </c>
      <c r="AU144" s="257" t="s">
        <v>165</v>
      </c>
      <c r="AV144" s="14" t="s">
        <v>165</v>
      </c>
      <c r="AW144" s="14" t="s">
        <v>33</v>
      </c>
      <c r="AX144" s="14" t="s">
        <v>85</v>
      </c>
      <c r="AY144" s="257" t="s">
        <v>156</v>
      </c>
    </row>
    <row r="145" s="2" customFormat="1" ht="33" customHeight="1">
      <c r="A145" s="38"/>
      <c r="B145" s="39"/>
      <c r="C145" s="218" t="s">
        <v>164</v>
      </c>
      <c r="D145" s="218" t="s">
        <v>159</v>
      </c>
      <c r="E145" s="219" t="s">
        <v>448</v>
      </c>
      <c r="F145" s="220" t="s">
        <v>449</v>
      </c>
      <c r="G145" s="221" t="s">
        <v>162</v>
      </c>
      <c r="H145" s="222">
        <v>1</v>
      </c>
      <c r="I145" s="223"/>
      <c r="J145" s="224">
        <f>ROUND(I145*H145,2)</f>
        <v>0</v>
      </c>
      <c r="K145" s="220" t="s">
        <v>177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0.14465</v>
      </c>
      <c r="R145" s="227">
        <f>Q145*H145</f>
        <v>0.14465</v>
      </c>
      <c r="S145" s="227">
        <v>0.112</v>
      </c>
      <c r="T145" s="228">
        <f>S145*H145</f>
        <v>0.112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164</v>
      </c>
      <c r="AT145" s="229" t="s">
        <v>159</v>
      </c>
      <c r="AU145" s="229" t="s">
        <v>165</v>
      </c>
      <c r="AY145" s="17" t="s">
        <v>156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165</v>
      </c>
      <c r="BK145" s="230">
        <f>ROUND(I145*H145,2)</f>
        <v>0</v>
      </c>
      <c r="BL145" s="17" t="s">
        <v>164</v>
      </c>
      <c r="BM145" s="229" t="s">
        <v>542</v>
      </c>
    </row>
    <row r="146" s="2" customFormat="1">
      <c r="A146" s="38"/>
      <c r="B146" s="39"/>
      <c r="C146" s="40"/>
      <c r="D146" s="231" t="s">
        <v>167</v>
      </c>
      <c r="E146" s="40"/>
      <c r="F146" s="232" t="s">
        <v>451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167</v>
      </c>
      <c r="AU146" s="17" t="s">
        <v>165</v>
      </c>
    </row>
    <row r="147" s="2" customFormat="1">
      <c r="A147" s="38"/>
      <c r="B147" s="39"/>
      <c r="C147" s="40"/>
      <c r="D147" s="231" t="s">
        <v>168</v>
      </c>
      <c r="E147" s="40"/>
      <c r="F147" s="236" t="s">
        <v>452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168</v>
      </c>
      <c r="AU147" s="17" t="s">
        <v>165</v>
      </c>
    </row>
    <row r="148" s="2" customFormat="1" ht="37.8" customHeight="1">
      <c r="A148" s="38"/>
      <c r="B148" s="39"/>
      <c r="C148" s="218" t="s">
        <v>193</v>
      </c>
      <c r="D148" s="218" t="s">
        <v>159</v>
      </c>
      <c r="E148" s="219" t="s">
        <v>453</v>
      </c>
      <c r="F148" s="220" t="s">
        <v>454</v>
      </c>
      <c r="G148" s="221" t="s">
        <v>176</v>
      </c>
      <c r="H148" s="222">
        <v>9</v>
      </c>
      <c r="I148" s="223"/>
      <c r="J148" s="224">
        <f>ROUND(I148*H148,2)</f>
        <v>0</v>
      </c>
      <c r="K148" s="220" t="s">
        <v>177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0.0010300000000000001</v>
      </c>
      <c r="R148" s="227">
        <f>Q148*H148</f>
        <v>0.0092700000000000005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164</v>
      </c>
      <c r="AT148" s="229" t="s">
        <v>159</v>
      </c>
      <c r="AU148" s="229" t="s">
        <v>165</v>
      </c>
      <c r="AY148" s="17" t="s">
        <v>156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165</v>
      </c>
      <c r="BK148" s="230">
        <f>ROUND(I148*H148,2)</f>
        <v>0</v>
      </c>
      <c r="BL148" s="17" t="s">
        <v>164</v>
      </c>
      <c r="BM148" s="229" t="s">
        <v>543</v>
      </c>
    </row>
    <row r="149" s="2" customFormat="1">
      <c r="A149" s="38"/>
      <c r="B149" s="39"/>
      <c r="C149" s="40"/>
      <c r="D149" s="231" t="s">
        <v>167</v>
      </c>
      <c r="E149" s="40"/>
      <c r="F149" s="232" t="s">
        <v>456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167</v>
      </c>
      <c r="AU149" s="17" t="s">
        <v>165</v>
      </c>
    </row>
    <row r="150" s="2" customFormat="1">
      <c r="A150" s="38"/>
      <c r="B150" s="39"/>
      <c r="C150" s="40"/>
      <c r="D150" s="231" t="s">
        <v>168</v>
      </c>
      <c r="E150" s="40"/>
      <c r="F150" s="236" t="s">
        <v>544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168</v>
      </c>
      <c r="AU150" s="17" t="s">
        <v>165</v>
      </c>
    </row>
    <row r="151" s="14" customFormat="1">
      <c r="A151" s="14"/>
      <c r="B151" s="247"/>
      <c r="C151" s="248"/>
      <c r="D151" s="231" t="s">
        <v>170</v>
      </c>
      <c r="E151" s="249" t="s">
        <v>1</v>
      </c>
      <c r="F151" s="250" t="s">
        <v>545</v>
      </c>
      <c r="G151" s="248"/>
      <c r="H151" s="251">
        <v>9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170</v>
      </c>
      <c r="AU151" s="257" t="s">
        <v>165</v>
      </c>
      <c r="AV151" s="14" t="s">
        <v>165</v>
      </c>
      <c r="AW151" s="14" t="s">
        <v>33</v>
      </c>
      <c r="AX151" s="14" t="s">
        <v>85</v>
      </c>
      <c r="AY151" s="257" t="s">
        <v>156</v>
      </c>
    </row>
    <row r="152" s="2" customFormat="1" ht="24.15" customHeight="1">
      <c r="A152" s="38"/>
      <c r="B152" s="39"/>
      <c r="C152" s="218" t="s">
        <v>200</v>
      </c>
      <c r="D152" s="218" t="s">
        <v>159</v>
      </c>
      <c r="E152" s="219" t="s">
        <v>546</v>
      </c>
      <c r="F152" s="220" t="s">
        <v>547</v>
      </c>
      <c r="G152" s="221" t="s">
        <v>176</v>
      </c>
      <c r="H152" s="222">
        <v>12</v>
      </c>
      <c r="I152" s="223"/>
      <c r="J152" s="224">
        <f>ROUND(I152*H152,2)</f>
        <v>0</v>
      </c>
      <c r="K152" s="220" t="s">
        <v>177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0.021999999999999999</v>
      </c>
      <c r="T152" s="228">
        <f>S152*H152</f>
        <v>0.26400000000000001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164</v>
      </c>
      <c r="AT152" s="229" t="s">
        <v>159</v>
      </c>
      <c r="AU152" s="229" t="s">
        <v>165</v>
      </c>
      <c r="AY152" s="17" t="s">
        <v>156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165</v>
      </c>
      <c r="BK152" s="230">
        <f>ROUND(I152*H152,2)</f>
        <v>0</v>
      </c>
      <c r="BL152" s="17" t="s">
        <v>164</v>
      </c>
      <c r="BM152" s="229" t="s">
        <v>548</v>
      </c>
    </row>
    <row r="153" s="2" customFormat="1">
      <c r="A153" s="38"/>
      <c r="B153" s="39"/>
      <c r="C153" s="40"/>
      <c r="D153" s="231" t="s">
        <v>167</v>
      </c>
      <c r="E153" s="40"/>
      <c r="F153" s="232" t="s">
        <v>549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167</v>
      </c>
      <c r="AU153" s="17" t="s">
        <v>165</v>
      </c>
    </row>
    <row r="154" s="2" customFormat="1" ht="16.5" customHeight="1">
      <c r="A154" s="38"/>
      <c r="B154" s="39"/>
      <c r="C154" s="218" t="s">
        <v>207</v>
      </c>
      <c r="D154" s="218" t="s">
        <v>159</v>
      </c>
      <c r="E154" s="219" t="s">
        <v>550</v>
      </c>
      <c r="F154" s="220" t="s">
        <v>551</v>
      </c>
      <c r="G154" s="221" t="s">
        <v>434</v>
      </c>
      <c r="H154" s="222">
        <v>3</v>
      </c>
      <c r="I154" s="223"/>
      <c r="J154" s="224">
        <f>ROUND(I154*H154,2)</f>
        <v>0</v>
      </c>
      <c r="K154" s="220" t="s">
        <v>177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0.014</v>
      </c>
      <c r="T154" s="228">
        <f>S154*H154</f>
        <v>0.042000000000000003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164</v>
      </c>
      <c r="AT154" s="229" t="s">
        <v>159</v>
      </c>
      <c r="AU154" s="229" t="s">
        <v>165</v>
      </c>
      <c r="AY154" s="17" t="s">
        <v>156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165</v>
      </c>
      <c r="BK154" s="230">
        <f>ROUND(I154*H154,2)</f>
        <v>0</v>
      </c>
      <c r="BL154" s="17" t="s">
        <v>164</v>
      </c>
      <c r="BM154" s="229" t="s">
        <v>552</v>
      </c>
    </row>
    <row r="155" s="2" customFormat="1">
      <c r="A155" s="38"/>
      <c r="B155" s="39"/>
      <c r="C155" s="40"/>
      <c r="D155" s="231" t="s">
        <v>167</v>
      </c>
      <c r="E155" s="40"/>
      <c r="F155" s="232" t="s">
        <v>553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167</v>
      </c>
      <c r="AU155" s="17" t="s">
        <v>165</v>
      </c>
    </row>
    <row r="156" s="12" customFormat="1" ht="22.8" customHeight="1">
      <c r="A156" s="12"/>
      <c r="B156" s="202"/>
      <c r="C156" s="203"/>
      <c r="D156" s="204" t="s">
        <v>76</v>
      </c>
      <c r="E156" s="216" t="s">
        <v>181</v>
      </c>
      <c r="F156" s="216" t="s">
        <v>182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SUM(P157:P166)</f>
        <v>0</v>
      </c>
      <c r="Q156" s="210"/>
      <c r="R156" s="211">
        <f>SUM(R157:R166)</f>
        <v>0</v>
      </c>
      <c r="S156" s="210"/>
      <c r="T156" s="212">
        <f>SUM(T157:T166)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85</v>
      </c>
      <c r="AT156" s="214" t="s">
        <v>76</v>
      </c>
      <c r="AU156" s="214" t="s">
        <v>85</v>
      </c>
      <c r="AY156" s="213" t="s">
        <v>156</v>
      </c>
      <c r="BK156" s="215">
        <f>SUM(BK157:BK166)</f>
        <v>0</v>
      </c>
    </row>
    <row r="157" s="2" customFormat="1" ht="24.15" customHeight="1">
      <c r="A157" s="38"/>
      <c r="B157" s="39"/>
      <c r="C157" s="218" t="s">
        <v>216</v>
      </c>
      <c r="D157" s="218" t="s">
        <v>159</v>
      </c>
      <c r="E157" s="219" t="s">
        <v>184</v>
      </c>
      <c r="F157" s="220" t="s">
        <v>185</v>
      </c>
      <c r="G157" s="221" t="s">
        <v>186</v>
      </c>
      <c r="H157" s="222">
        <v>0.65300000000000002</v>
      </c>
      <c r="I157" s="223"/>
      <c r="J157" s="224">
        <f>ROUND(I157*H157,2)</f>
        <v>0</v>
      </c>
      <c r="K157" s="220" t="s">
        <v>177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164</v>
      </c>
      <c r="AT157" s="229" t="s">
        <v>159</v>
      </c>
      <c r="AU157" s="229" t="s">
        <v>165</v>
      </c>
      <c r="AY157" s="17" t="s">
        <v>156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165</v>
      </c>
      <c r="BK157" s="230">
        <f>ROUND(I157*H157,2)</f>
        <v>0</v>
      </c>
      <c r="BL157" s="17" t="s">
        <v>164</v>
      </c>
      <c r="BM157" s="229" t="s">
        <v>554</v>
      </c>
    </row>
    <row r="158" s="2" customFormat="1">
      <c r="A158" s="38"/>
      <c r="B158" s="39"/>
      <c r="C158" s="40"/>
      <c r="D158" s="231" t="s">
        <v>167</v>
      </c>
      <c r="E158" s="40"/>
      <c r="F158" s="232" t="s">
        <v>188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167</v>
      </c>
      <c r="AU158" s="17" t="s">
        <v>165</v>
      </c>
    </row>
    <row r="159" s="2" customFormat="1" ht="24.15" customHeight="1">
      <c r="A159" s="38"/>
      <c r="B159" s="39"/>
      <c r="C159" s="218" t="s">
        <v>157</v>
      </c>
      <c r="D159" s="218" t="s">
        <v>159</v>
      </c>
      <c r="E159" s="219" t="s">
        <v>189</v>
      </c>
      <c r="F159" s="220" t="s">
        <v>190</v>
      </c>
      <c r="G159" s="221" t="s">
        <v>186</v>
      </c>
      <c r="H159" s="222">
        <v>0.65300000000000002</v>
      </c>
      <c r="I159" s="223"/>
      <c r="J159" s="224">
        <f>ROUND(I159*H159,2)</f>
        <v>0</v>
      </c>
      <c r="K159" s="220" t="s">
        <v>177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164</v>
      </c>
      <c r="AT159" s="229" t="s">
        <v>159</v>
      </c>
      <c r="AU159" s="229" t="s">
        <v>165</v>
      </c>
      <c r="AY159" s="17" t="s">
        <v>156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165</v>
      </c>
      <c r="BK159" s="230">
        <f>ROUND(I159*H159,2)</f>
        <v>0</v>
      </c>
      <c r="BL159" s="17" t="s">
        <v>164</v>
      </c>
      <c r="BM159" s="229" t="s">
        <v>555</v>
      </c>
    </row>
    <row r="160" s="2" customFormat="1">
      <c r="A160" s="38"/>
      <c r="B160" s="39"/>
      <c r="C160" s="40"/>
      <c r="D160" s="231" t="s">
        <v>167</v>
      </c>
      <c r="E160" s="40"/>
      <c r="F160" s="232" t="s">
        <v>192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167</v>
      </c>
      <c r="AU160" s="17" t="s">
        <v>165</v>
      </c>
    </row>
    <row r="161" s="2" customFormat="1" ht="24.15" customHeight="1">
      <c r="A161" s="38"/>
      <c r="B161" s="39"/>
      <c r="C161" s="218" t="s">
        <v>111</v>
      </c>
      <c r="D161" s="218" t="s">
        <v>159</v>
      </c>
      <c r="E161" s="219" t="s">
        <v>194</v>
      </c>
      <c r="F161" s="220" t="s">
        <v>195</v>
      </c>
      <c r="G161" s="221" t="s">
        <v>186</v>
      </c>
      <c r="H161" s="222">
        <v>12.880000000000001</v>
      </c>
      <c r="I161" s="223"/>
      <c r="J161" s="224">
        <f>ROUND(I161*H161,2)</f>
        <v>0</v>
      </c>
      <c r="K161" s="220" t="s">
        <v>177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164</v>
      </c>
      <c r="AT161" s="229" t="s">
        <v>159</v>
      </c>
      <c r="AU161" s="229" t="s">
        <v>165</v>
      </c>
      <c r="AY161" s="17" t="s">
        <v>156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165</v>
      </c>
      <c r="BK161" s="230">
        <f>ROUND(I161*H161,2)</f>
        <v>0</v>
      </c>
      <c r="BL161" s="17" t="s">
        <v>164</v>
      </c>
      <c r="BM161" s="229" t="s">
        <v>556</v>
      </c>
    </row>
    <row r="162" s="2" customFormat="1">
      <c r="A162" s="38"/>
      <c r="B162" s="39"/>
      <c r="C162" s="40"/>
      <c r="D162" s="231" t="s">
        <v>167</v>
      </c>
      <c r="E162" s="40"/>
      <c r="F162" s="232" t="s">
        <v>197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167</v>
      </c>
      <c r="AU162" s="17" t="s">
        <v>165</v>
      </c>
    </row>
    <row r="163" s="13" customFormat="1">
      <c r="A163" s="13"/>
      <c r="B163" s="237"/>
      <c r="C163" s="238"/>
      <c r="D163" s="231" t="s">
        <v>170</v>
      </c>
      <c r="E163" s="239" t="s">
        <v>1</v>
      </c>
      <c r="F163" s="240" t="s">
        <v>198</v>
      </c>
      <c r="G163" s="238"/>
      <c r="H163" s="239" t="s">
        <v>1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170</v>
      </c>
      <c r="AU163" s="246" t="s">
        <v>165</v>
      </c>
      <c r="AV163" s="13" t="s">
        <v>85</v>
      </c>
      <c r="AW163" s="13" t="s">
        <v>33</v>
      </c>
      <c r="AX163" s="13" t="s">
        <v>77</v>
      </c>
      <c r="AY163" s="246" t="s">
        <v>156</v>
      </c>
    </row>
    <row r="164" s="14" customFormat="1">
      <c r="A164" s="14"/>
      <c r="B164" s="247"/>
      <c r="C164" s="248"/>
      <c r="D164" s="231" t="s">
        <v>170</v>
      </c>
      <c r="E164" s="249" t="s">
        <v>1</v>
      </c>
      <c r="F164" s="250" t="s">
        <v>557</v>
      </c>
      <c r="G164" s="248"/>
      <c r="H164" s="251">
        <v>12.880000000000001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170</v>
      </c>
      <c r="AU164" s="257" t="s">
        <v>165</v>
      </c>
      <c r="AV164" s="14" t="s">
        <v>165</v>
      </c>
      <c r="AW164" s="14" t="s">
        <v>33</v>
      </c>
      <c r="AX164" s="14" t="s">
        <v>85</v>
      </c>
      <c r="AY164" s="257" t="s">
        <v>156</v>
      </c>
    </row>
    <row r="165" s="2" customFormat="1" ht="24.15" customHeight="1">
      <c r="A165" s="38"/>
      <c r="B165" s="39"/>
      <c r="C165" s="218" t="s">
        <v>114</v>
      </c>
      <c r="D165" s="218" t="s">
        <v>159</v>
      </c>
      <c r="E165" s="219" t="s">
        <v>201</v>
      </c>
      <c r="F165" s="220" t="s">
        <v>202</v>
      </c>
      <c r="G165" s="221" t="s">
        <v>186</v>
      </c>
      <c r="H165" s="222">
        <v>0.64400000000000002</v>
      </c>
      <c r="I165" s="223"/>
      <c r="J165" s="224">
        <f>ROUND(I165*H165,2)</f>
        <v>0</v>
      </c>
      <c r="K165" s="220" t="s">
        <v>177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164</v>
      </c>
      <c r="AT165" s="229" t="s">
        <v>159</v>
      </c>
      <c r="AU165" s="229" t="s">
        <v>165</v>
      </c>
      <c r="AY165" s="17" t="s">
        <v>156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165</v>
      </c>
      <c r="BK165" s="230">
        <f>ROUND(I165*H165,2)</f>
        <v>0</v>
      </c>
      <c r="BL165" s="17" t="s">
        <v>164</v>
      </c>
      <c r="BM165" s="229" t="s">
        <v>558</v>
      </c>
    </row>
    <row r="166" s="2" customFormat="1">
      <c r="A166" s="38"/>
      <c r="B166" s="39"/>
      <c r="C166" s="40"/>
      <c r="D166" s="231" t="s">
        <v>167</v>
      </c>
      <c r="E166" s="40"/>
      <c r="F166" s="232" t="s">
        <v>204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167</v>
      </c>
      <c r="AU166" s="17" t="s">
        <v>165</v>
      </c>
    </row>
    <row r="167" s="12" customFormat="1" ht="22.8" customHeight="1">
      <c r="A167" s="12"/>
      <c r="B167" s="202"/>
      <c r="C167" s="203"/>
      <c r="D167" s="204" t="s">
        <v>76</v>
      </c>
      <c r="E167" s="216" t="s">
        <v>205</v>
      </c>
      <c r="F167" s="216" t="s">
        <v>206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SUM(P168:P169)</f>
        <v>0</v>
      </c>
      <c r="Q167" s="210"/>
      <c r="R167" s="211">
        <f>SUM(R168:R169)</f>
        <v>0</v>
      </c>
      <c r="S167" s="210"/>
      <c r="T167" s="212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85</v>
      </c>
      <c r="AT167" s="214" t="s">
        <v>76</v>
      </c>
      <c r="AU167" s="214" t="s">
        <v>85</v>
      </c>
      <c r="AY167" s="213" t="s">
        <v>156</v>
      </c>
      <c r="BK167" s="215">
        <f>SUM(BK168:BK169)</f>
        <v>0</v>
      </c>
    </row>
    <row r="168" s="2" customFormat="1" ht="16.5" customHeight="1">
      <c r="A168" s="38"/>
      <c r="B168" s="39"/>
      <c r="C168" s="218" t="s">
        <v>117</v>
      </c>
      <c r="D168" s="218" t="s">
        <v>159</v>
      </c>
      <c r="E168" s="219" t="s">
        <v>208</v>
      </c>
      <c r="F168" s="220" t="s">
        <v>209</v>
      </c>
      <c r="G168" s="221" t="s">
        <v>186</v>
      </c>
      <c r="H168" s="222">
        <v>0.26800000000000002</v>
      </c>
      <c r="I168" s="223"/>
      <c r="J168" s="224">
        <f>ROUND(I168*H168,2)</f>
        <v>0</v>
      </c>
      <c r="K168" s="220" t="s">
        <v>177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164</v>
      </c>
      <c r="AT168" s="229" t="s">
        <v>159</v>
      </c>
      <c r="AU168" s="229" t="s">
        <v>165</v>
      </c>
      <c r="AY168" s="17" t="s">
        <v>156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165</v>
      </c>
      <c r="BK168" s="230">
        <f>ROUND(I168*H168,2)</f>
        <v>0</v>
      </c>
      <c r="BL168" s="17" t="s">
        <v>164</v>
      </c>
      <c r="BM168" s="229" t="s">
        <v>559</v>
      </c>
    </row>
    <row r="169" s="2" customFormat="1">
      <c r="A169" s="38"/>
      <c r="B169" s="39"/>
      <c r="C169" s="40"/>
      <c r="D169" s="231" t="s">
        <v>167</v>
      </c>
      <c r="E169" s="40"/>
      <c r="F169" s="232" t="s">
        <v>211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167</v>
      </c>
      <c r="AU169" s="17" t="s">
        <v>165</v>
      </c>
    </row>
    <row r="170" s="12" customFormat="1" ht="25.92" customHeight="1">
      <c r="A170" s="12"/>
      <c r="B170" s="202"/>
      <c r="C170" s="203"/>
      <c r="D170" s="204" t="s">
        <v>76</v>
      </c>
      <c r="E170" s="205" t="s">
        <v>212</v>
      </c>
      <c r="F170" s="205" t="s">
        <v>213</v>
      </c>
      <c r="G170" s="203"/>
      <c r="H170" s="203"/>
      <c r="I170" s="206"/>
      <c r="J170" s="207">
        <f>BK170</f>
        <v>0</v>
      </c>
      <c r="K170" s="203"/>
      <c r="L170" s="208"/>
      <c r="M170" s="209"/>
      <c r="N170" s="210"/>
      <c r="O170" s="210"/>
      <c r="P170" s="211">
        <f>P171+P190+P206+P209</f>
        <v>0</v>
      </c>
      <c r="Q170" s="210"/>
      <c r="R170" s="211">
        <f>R171+R190+R206+R209</f>
        <v>0.28699270999999998</v>
      </c>
      <c r="S170" s="210"/>
      <c r="T170" s="212">
        <f>T171+T190+T206+T209</f>
        <v>0.22625000000000001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165</v>
      </c>
      <c r="AT170" s="214" t="s">
        <v>76</v>
      </c>
      <c r="AU170" s="214" t="s">
        <v>77</v>
      </c>
      <c r="AY170" s="213" t="s">
        <v>156</v>
      </c>
      <c r="BK170" s="215">
        <f>BK171+BK190+BK206+BK209</f>
        <v>0</v>
      </c>
    </row>
    <row r="171" s="12" customFormat="1" ht="22.8" customHeight="1">
      <c r="A171" s="12"/>
      <c r="B171" s="202"/>
      <c r="C171" s="203"/>
      <c r="D171" s="204" t="s">
        <v>76</v>
      </c>
      <c r="E171" s="216" t="s">
        <v>214</v>
      </c>
      <c r="F171" s="216" t="s">
        <v>215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SUM(P172:P189)</f>
        <v>0</v>
      </c>
      <c r="Q171" s="210"/>
      <c r="R171" s="211">
        <f>SUM(R172:R189)</f>
        <v>0.0054900000000000001</v>
      </c>
      <c r="S171" s="210"/>
      <c r="T171" s="212">
        <f>SUM(T172:T189)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165</v>
      </c>
      <c r="AT171" s="214" t="s">
        <v>76</v>
      </c>
      <c r="AU171" s="214" t="s">
        <v>85</v>
      </c>
      <c r="AY171" s="213" t="s">
        <v>156</v>
      </c>
      <c r="BK171" s="215">
        <f>SUM(BK172:BK189)</f>
        <v>0</v>
      </c>
    </row>
    <row r="172" s="2" customFormat="1" ht="33" customHeight="1">
      <c r="A172" s="38"/>
      <c r="B172" s="39"/>
      <c r="C172" s="218" t="s">
        <v>242</v>
      </c>
      <c r="D172" s="218" t="s">
        <v>159</v>
      </c>
      <c r="E172" s="219" t="s">
        <v>560</v>
      </c>
      <c r="F172" s="220" t="s">
        <v>561</v>
      </c>
      <c r="G172" s="221" t="s">
        <v>219</v>
      </c>
      <c r="H172" s="222">
        <v>1</v>
      </c>
      <c r="I172" s="223"/>
      <c r="J172" s="224">
        <f>ROUND(I172*H172,2)</f>
        <v>0</v>
      </c>
      <c r="K172" s="220" t="s">
        <v>177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0.0018600000000000001</v>
      </c>
      <c r="R172" s="227">
        <f>Q172*H172</f>
        <v>0.0018600000000000001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220</v>
      </c>
      <c r="AT172" s="229" t="s">
        <v>159</v>
      </c>
      <c r="AU172" s="229" t="s">
        <v>165</v>
      </c>
      <c r="AY172" s="17" t="s">
        <v>156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165</v>
      </c>
      <c r="BK172" s="230">
        <f>ROUND(I172*H172,2)</f>
        <v>0</v>
      </c>
      <c r="BL172" s="17" t="s">
        <v>220</v>
      </c>
      <c r="BM172" s="229" t="s">
        <v>562</v>
      </c>
    </row>
    <row r="173" s="2" customFormat="1">
      <c r="A173" s="38"/>
      <c r="B173" s="39"/>
      <c r="C173" s="40"/>
      <c r="D173" s="231" t="s">
        <v>167</v>
      </c>
      <c r="E173" s="40"/>
      <c r="F173" s="232" t="s">
        <v>563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167</v>
      </c>
      <c r="AU173" s="17" t="s">
        <v>165</v>
      </c>
    </row>
    <row r="174" s="13" customFormat="1">
      <c r="A174" s="13"/>
      <c r="B174" s="237"/>
      <c r="C174" s="238"/>
      <c r="D174" s="231" t="s">
        <v>170</v>
      </c>
      <c r="E174" s="239" t="s">
        <v>1</v>
      </c>
      <c r="F174" s="240" t="s">
        <v>564</v>
      </c>
      <c r="G174" s="238"/>
      <c r="H174" s="239" t="s">
        <v>1</v>
      </c>
      <c r="I174" s="241"/>
      <c r="J174" s="238"/>
      <c r="K174" s="238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170</v>
      </c>
      <c r="AU174" s="246" t="s">
        <v>165</v>
      </c>
      <c r="AV174" s="13" t="s">
        <v>85</v>
      </c>
      <c r="AW174" s="13" t="s">
        <v>33</v>
      </c>
      <c r="AX174" s="13" t="s">
        <v>77</v>
      </c>
      <c r="AY174" s="246" t="s">
        <v>156</v>
      </c>
    </row>
    <row r="175" s="14" customFormat="1">
      <c r="A175" s="14"/>
      <c r="B175" s="247"/>
      <c r="C175" s="248"/>
      <c r="D175" s="231" t="s">
        <v>170</v>
      </c>
      <c r="E175" s="249" t="s">
        <v>1</v>
      </c>
      <c r="F175" s="250" t="s">
        <v>85</v>
      </c>
      <c r="G175" s="248"/>
      <c r="H175" s="251">
        <v>1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170</v>
      </c>
      <c r="AU175" s="257" t="s">
        <v>165</v>
      </c>
      <c r="AV175" s="14" t="s">
        <v>165</v>
      </c>
      <c r="AW175" s="14" t="s">
        <v>33</v>
      </c>
      <c r="AX175" s="14" t="s">
        <v>85</v>
      </c>
      <c r="AY175" s="257" t="s">
        <v>156</v>
      </c>
    </row>
    <row r="176" s="2" customFormat="1" ht="24.15" customHeight="1">
      <c r="A176" s="38"/>
      <c r="B176" s="39"/>
      <c r="C176" s="218" t="s">
        <v>247</v>
      </c>
      <c r="D176" s="218" t="s">
        <v>159</v>
      </c>
      <c r="E176" s="219" t="s">
        <v>229</v>
      </c>
      <c r="F176" s="220" t="s">
        <v>230</v>
      </c>
      <c r="G176" s="221" t="s">
        <v>176</v>
      </c>
      <c r="H176" s="222">
        <v>4</v>
      </c>
      <c r="I176" s="223"/>
      <c r="J176" s="224">
        <f>ROUND(I176*H176,2)</f>
        <v>0</v>
      </c>
      <c r="K176" s="220" t="s">
        <v>177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0.00072999999999999996</v>
      </c>
      <c r="R176" s="227">
        <f>Q176*H176</f>
        <v>0.0029199999999999999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220</v>
      </c>
      <c r="AT176" s="229" t="s">
        <v>159</v>
      </c>
      <c r="AU176" s="229" t="s">
        <v>165</v>
      </c>
      <c r="AY176" s="17" t="s">
        <v>156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165</v>
      </c>
      <c r="BK176" s="230">
        <f>ROUND(I176*H176,2)</f>
        <v>0</v>
      </c>
      <c r="BL176" s="17" t="s">
        <v>220</v>
      </c>
      <c r="BM176" s="229" t="s">
        <v>565</v>
      </c>
    </row>
    <row r="177" s="2" customFormat="1">
      <c r="A177" s="38"/>
      <c r="B177" s="39"/>
      <c r="C177" s="40"/>
      <c r="D177" s="231" t="s">
        <v>167</v>
      </c>
      <c r="E177" s="40"/>
      <c r="F177" s="232" t="s">
        <v>232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167</v>
      </c>
      <c r="AU177" s="17" t="s">
        <v>165</v>
      </c>
    </row>
    <row r="178" s="13" customFormat="1">
      <c r="A178" s="13"/>
      <c r="B178" s="237"/>
      <c r="C178" s="238"/>
      <c r="D178" s="231" t="s">
        <v>170</v>
      </c>
      <c r="E178" s="239" t="s">
        <v>1</v>
      </c>
      <c r="F178" s="240" t="s">
        <v>566</v>
      </c>
      <c r="G178" s="238"/>
      <c r="H178" s="239" t="s">
        <v>1</v>
      </c>
      <c r="I178" s="241"/>
      <c r="J178" s="238"/>
      <c r="K178" s="238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170</v>
      </c>
      <c r="AU178" s="246" t="s">
        <v>165</v>
      </c>
      <c r="AV178" s="13" t="s">
        <v>85</v>
      </c>
      <c r="AW178" s="13" t="s">
        <v>33</v>
      </c>
      <c r="AX178" s="13" t="s">
        <v>77</v>
      </c>
      <c r="AY178" s="246" t="s">
        <v>156</v>
      </c>
    </row>
    <row r="179" s="14" customFormat="1">
      <c r="A179" s="14"/>
      <c r="B179" s="247"/>
      <c r="C179" s="248"/>
      <c r="D179" s="231" t="s">
        <v>170</v>
      </c>
      <c r="E179" s="249" t="s">
        <v>1</v>
      </c>
      <c r="F179" s="250" t="s">
        <v>164</v>
      </c>
      <c r="G179" s="248"/>
      <c r="H179" s="251">
        <v>4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170</v>
      </c>
      <c r="AU179" s="257" t="s">
        <v>165</v>
      </c>
      <c r="AV179" s="14" t="s">
        <v>165</v>
      </c>
      <c r="AW179" s="14" t="s">
        <v>33</v>
      </c>
      <c r="AX179" s="14" t="s">
        <v>85</v>
      </c>
      <c r="AY179" s="257" t="s">
        <v>156</v>
      </c>
    </row>
    <row r="180" s="2" customFormat="1" ht="37.8" customHeight="1">
      <c r="A180" s="38"/>
      <c r="B180" s="39"/>
      <c r="C180" s="218" t="s">
        <v>8</v>
      </c>
      <c r="D180" s="218" t="s">
        <v>159</v>
      </c>
      <c r="E180" s="219" t="s">
        <v>234</v>
      </c>
      <c r="F180" s="220" t="s">
        <v>235</v>
      </c>
      <c r="G180" s="221" t="s">
        <v>176</v>
      </c>
      <c r="H180" s="222">
        <v>4</v>
      </c>
      <c r="I180" s="223"/>
      <c r="J180" s="224">
        <f>ROUND(I180*H180,2)</f>
        <v>0</v>
      </c>
      <c r="K180" s="220" t="s">
        <v>177</v>
      </c>
      <c r="L180" s="44"/>
      <c r="M180" s="225" t="s">
        <v>1</v>
      </c>
      <c r="N180" s="226" t="s">
        <v>43</v>
      </c>
      <c r="O180" s="91"/>
      <c r="P180" s="227">
        <f>O180*H180</f>
        <v>0</v>
      </c>
      <c r="Q180" s="227">
        <v>0.00012</v>
      </c>
      <c r="R180" s="227">
        <f>Q180*H180</f>
        <v>0.00048000000000000001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220</v>
      </c>
      <c r="AT180" s="229" t="s">
        <v>159</v>
      </c>
      <c r="AU180" s="229" t="s">
        <v>165</v>
      </c>
      <c r="AY180" s="17" t="s">
        <v>156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165</v>
      </c>
      <c r="BK180" s="230">
        <f>ROUND(I180*H180,2)</f>
        <v>0</v>
      </c>
      <c r="BL180" s="17" t="s">
        <v>220</v>
      </c>
      <c r="BM180" s="229" t="s">
        <v>567</v>
      </c>
    </row>
    <row r="181" s="2" customFormat="1">
      <c r="A181" s="38"/>
      <c r="B181" s="39"/>
      <c r="C181" s="40"/>
      <c r="D181" s="231" t="s">
        <v>167</v>
      </c>
      <c r="E181" s="40"/>
      <c r="F181" s="232" t="s">
        <v>237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167</v>
      </c>
      <c r="AU181" s="17" t="s">
        <v>165</v>
      </c>
    </row>
    <row r="182" s="2" customFormat="1" ht="16.5" customHeight="1">
      <c r="A182" s="38"/>
      <c r="B182" s="39"/>
      <c r="C182" s="218" t="s">
        <v>220</v>
      </c>
      <c r="D182" s="218" t="s">
        <v>159</v>
      </c>
      <c r="E182" s="219" t="s">
        <v>243</v>
      </c>
      <c r="F182" s="220" t="s">
        <v>244</v>
      </c>
      <c r="G182" s="221" t="s">
        <v>219</v>
      </c>
      <c r="H182" s="222">
        <v>1</v>
      </c>
      <c r="I182" s="223"/>
      <c r="J182" s="224">
        <f>ROUND(I182*H182,2)</f>
        <v>0</v>
      </c>
      <c r="K182" s="220" t="s">
        <v>177</v>
      </c>
      <c r="L182" s="44"/>
      <c r="M182" s="225" t="s">
        <v>1</v>
      </c>
      <c r="N182" s="226" t="s">
        <v>43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220</v>
      </c>
      <c r="AT182" s="229" t="s">
        <v>159</v>
      </c>
      <c r="AU182" s="229" t="s">
        <v>165</v>
      </c>
      <c r="AY182" s="17" t="s">
        <v>156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165</v>
      </c>
      <c r="BK182" s="230">
        <f>ROUND(I182*H182,2)</f>
        <v>0</v>
      </c>
      <c r="BL182" s="17" t="s">
        <v>220</v>
      </c>
      <c r="BM182" s="229" t="s">
        <v>568</v>
      </c>
    </row>
    <row r="183" s="2" customFormat="1">
      <c r="A183" s="38"/>
      <c r="B183" s="39"/>
      <c r="C183" s="40"/>
      <c r="D183" s="231" t="s">
        <v>167</v>
      </c>
      <c r="E183" s="40"/>
      <c r="F183" s="232" t="s">
        <v>246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167</v>
      </c>
      <c r="AU183" s="17" t="s">
        <v>165</v>
      </c>
    </row>
    <row r="184" s="2" customFormat="1" ht="24.15" customHeight="1">
      <c r="A184" s="38"/>
      <c r="B184" s="39"/>
      <c r="C184" s="218" t="s">
        <v>264</v>
      </c>
      <c r="D184" s="218" t="s">
        <v>159</v>
      </c>
      <c r="E184" s="219" t="s">
        <v>248</v>
      </c>
      <c r="F184" s="220" t="s">
        <v>249</v>
      </c>
      <c r="G184" s="221" t="s">
        <v>219</v>
      </c>
      <c r="H184" s="222">
        <v>1</v>
      </c>
      <c r="I184" s="223"/>
      <c r="J184" s="224">
        <f>ROUND(I184*H184,2)</f>
        <v>0</v>
      </c>
      <c r="K184" s="220" t="s">
        <v>177</v>
      </c>
      <c r="L184" s="44"/>
      <c r="M184" s="225" t="s">
        <v>1</v>
      </c>
      <c r="N184" s="226" t="s">
        <v>43</v>
      </c>
      <c r="O184" s="91"/>
      <c r="P184" s="227">
        <f>O184*H184</f>
        <v>0</v>
      </c>
      <c r="Q184" s="227">
        <v>0.00023000000000000001</v>
      </c>
      <c r="R184" s="227">
        <f>Q184*H184</f>
        <v>0.00023000000000000001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220</v>
      </c>
      <c r="AT184" s="229" t="s">
        <v>159</v>
      </c>
      <c r="AU184" s="229" t="s">
        <v>165</v>
      </c>
      <c r="AY184" s="17" t="s">
        <v>156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165</v>
      </c>
      <c r="BK184" s="230">
        <f>ROUND(I184*H184,2)</f>
        <v>0</v>
      </c>
      <c r="BL184" s="17" t="s">
        <v>220</v>
      </c>
      <c r="BM184" s="229" t="s">
        <v>569</v>
      </c>
    </row>
    <row r="185" s="2" customFormat="1">
      <c r="A185" s="38"/>
      <c r="B185" s="39"/>
      <c r="C185" s="40"/>
      <c r="D185" s="231" t="s">
        <v>167</v>
      </c>
      <c r="E185" s="40"/>
      <c r="F185" s="232" t="s">
        <v>251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167</v>
      </c>
      <c r="AU185" s="17" t="s">
        <v>165</v>
      </c>
    </row>
    <row r="186" s="13" customFormat="1">
      <c r="A186" s="13"/>
      <c r="B186" s="237"/>
      <c r="C186" s="238"/>
      <c r="D186" s="231" t="s">
        <v>170</v>
      </c>
      <c r="E186" s="239" t="s">
        <v>1</v>
      </c>
      <c r="F186" s="240" t="s">
        <v>570</v>
      </c>
      <c r="G186" s="238"/>
      <c r="H186" s="239" t="s">
        <v>1</v>
      </c>
      <c r="I186" s="241"/>
      <c r="J186" s="238"/>
      <c r="K186" s="238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170</v>
      </c>
      <c r="AU186" s="246" t="s">
        <v>165</v>
      </c>
      <c r="AV186" s="13" t="s">
        <v>85</v>
      </c>
      <c r="AW186" s="13" t="s">
        <v>33</v>
      </c>
      <c r="AX186" s="13" t="s">
        <v>77</v>
      </c>
      <c r="AY186" s="246" t="s">
        <v>156</v>
      </c>
    </row>
    <row r="187" s="14" customFormat="1">
      <c r="A187" s="14"/>
      <c r="B187" s="247"/>
      <c r="C187" s="248"/>
      <c r="D187" s="231" t="s">
        <v>170</v>
      </c>
      <c r="E187" s="249" t="s">
        <v>1</v>
      </c>
      <c r="F187" s="250" t="s">
        <v>85</v>
      </c>
      <c r="G187" s="248"/>
      <c r="H187" s="251">
        <v>1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170</v>
      </c>
      <c r="AU187" s="257" t="s">
        <v>165</v>
      </c>
      <c r="AV187" s="14" t="s">
        <v>165</v>
      </c>
      <c r="AW187" s="14" t="s">
        <v>33</v>
      </c>
      <c r="AX187" s="14" t="s">
        <v>85</v>
      </c>
      <c r="AY187" s="257" t="s">
        <v>156</v>
      </c>
    </row>
    <row r="188" s="2" customFormat="1" ht="24.15" customHeight="1">
      <c r="A188" s="38"/>
      <c r="B188" s="39"/>
      <c r="C188" s="218" t="s">
        <v>270</v>
      </c>
      <c r="D188" s="218" t="s">
        <v>159</v>
      </c>
      <c r="E188" s="219" t="s">
        <v>253</v>
      </c>
      <c r="F188" s="220" t="s">
        <v>254</v>
      </c>
      <c r="G188" s="221" t="s">
        <v>255</v>
      </c>
      <c r="H188" s="268"/>
      <c r="I188" s="223"/>
      <c r="J188" s="224">
        <f>ROUND(I188*H188,2)</f>
        <v>0</v>
      </c>
      <c r="K188" s="220" t="s">
        <v>177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220</v>
      </c>
      <c r="AT188" s="229" t="s">
        <v>159</v>
      </c>
      <c r="AU188" s="229" t="s">
        <v>165</v>
      </c>
      <c r="AY188" s="17" t="s">
        <v>156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165</v>
      </c>
      <c r="BK188" s="230">
        <f>ROUND(I188*H188,2)</f>
        <v>0</v>
      </c>
      <c r="BL188" s="17" t="s">
        <v>220</v>
      </c>
      <c r="BM188" s="229" t="s">
        <v>571</v>
      </c>
    </row>
    <row r="189" s="2" customFormat="1">
      <c r="A189" s="38"/>
      <c r="B189" s="39"/>
      <c r="C189" s="40"/>
      <c r="D189" s="231" t="s">
        <v>167</v>
      </c>
      <c r="E189" s="40"/>
      <c r="F189" s="232" t="s">
        <v>257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167</v>
      </c>
      <c r="AU189" s="17" t="s">
        <v>165</v>
      </c>
    </row>
    <row r="190" s="12" customFormat="1" ht="22.8" customHeight="1">
      <c r="A190" s="12"/>
      <c r="B190" s="202"/>
      <c r="C190" s="203"/>
      <c r="D190" s="204" t="s">
        <v>76</v>
      </c>
      <c r="E190" s="216" t="s">
        <v>258</v>
      </c>
      <c r="F190" s="216" t="s">
        <v>259</v>
      </c>
      <c r="G190" s="203"/>
      <c r="H190" s="203"/>
      <c r="I190" s="206"/>
      <c r="J190" s="217">
        <f>BK190</f>
        <v>0</v>
      </c>
      <c r="K190" s="203"/>
      <c r="L190" s="208"/>
      <c r="M190" s="209"/>
      <c r="N190" s="210"/>
      <c r="O190" s="210"/>
      <c r="P190" s="211">
        <f>SUM(P191:P205)</f>
        <v>0</v>
      </c>
      <c r="Q190" s="210"/>
      <c r="R190" s="211">
        <f>SUM(R191:R205)</f>
        <v>0.27461270999999998</v>
      </c>
      <c r="S190" s="210"/>
      <c r="T190" s="212">
        <f>SUM(T191:T205)</f>
        <v>0.22625000000000001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165</v>
      </c>
      <c r="AT190" s="214" t="s">
        <v>76</v>
      </c>
      <c r="AU190" s="214" t="s">
        <v>85</v>
      </c>
      <c r="AY190" s="213" t="s">
        <v>156</v>
      </c>
      <c r="BK190" s="215">
        <f>SUM(BK191:BK205)</f>
        <v>0</v>
      </c>
    </row>
    <row r="191" s="2" customFormat="1" ht="21.75" customHeight="1">
      <c r="A191" s="38"/>
      <c r="B191" s="39"/>
      <c r="C191" s="218" t="s">
        <v>276</v>
      </c>
      <c r="D191" s="218" t="s">
        <v>159</v>
      </c>
      <c r="E191" s="219" t="s">
        <v>260</v>
      </c>
      <c r="F191" s="220" t="s">
        <v>261</v>
      </c>
      <c r="G191" s="221" t="s">
        <v>219</v>
      </c>
      <c r="H191" s="222">
        <v>1</v>
      </c>
      <c r="I191" s="223"/>
      <c r="J191" s="224">
        <f>ROUND(I191*H191,2)</f>
        <v>0</v>
      </c>
      <c r="K191" s="220" t="s">
        <v>177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220</v>
      </c>
      <c r="AT191" s="229" t="s">
        <v>159</v>
      </c>
      <c r="AU191" s="229" t="s">
        <v>165</v>
      </c>
      <c r="AY191" s="17" t="s">
        <v>156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165</v>
      </c>
      <c r="BK191" s="230">
        <f>ROUND(I191*H191,2)</f>
        <v>0</v>
      </c>
      <c r="BL191" s="17" t="s">
        <v>220</v>
      </c>
      <c r="BM191" s="229" t="s">
        <v>572</v>
      </c>
    </row>
    <row r="192" s="2" customFormat="1">
      <c r="A192" s="38"/>
      <c r="B192" s="39"/>
      <c r="C192" s="40"/>
      <c r="D192" s="231" t="s">
        <v>167</v>
      </c>
      <c r="E192" s="40"/>
      <c r="F192" s="232" t="s">
        <v>263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167</v>
      </c>
      <c r="AU192" s="17" t="s">
        <v>165</v>
      </c>
    </row>
    <row r="193" s="2" customFormat="1" ht="24.15" customHeight="1">
      <c r="A193" s="38"/>
      <c r="B193" s="39"/>
      <c r="C193" s="218" t="s">
        <v>281</v>
      </c>
      <c r="D193" s="218" t="s">
        <v>159</v>
      </c>
      <c r="E193" s="219" t="s">
        <v>265</v>
      </c>
      <c r="F193" s="220" t="s">
        <v>266</v>
      </c>
      <c r="G193" s="221" t="s">
        <v>219</v>
      </c>
      <c r="H193" s="222">
        <v>1</v>
      </c>
      <c r="I193" s="223"/>
      <c r="J193" s="224">
        <f>ROUND(I193*H193,2)</f>
        <v>0</v>
      </c>
      <c r="K193" s="220" t="s">
        <v>177</v>
      </c>
      <c r="L193" s="44"/>
      <c r="M193" s="225" t="s">
        <v>1</v>
      </c>
      <c r="N193" s="226" t="s">
        <v>43</v>
      </c>
      <c r="O193" s="91"/>
      <c r="P193" s="227">
        <f>O193*H193</f>
        <v>0</v>
      </c>
      <c r="Q193" s="227">
        <v>0.00017000000000000001</v>
      </c>
      <c r="R193" s="227">
        <f>Q193*H193</f>
        <v>0.00017000000000000001</v>
      </c>
      <c r="S193" s="227">
        <v>0.22625000000000001</v>
      </c>
      <c r="T193" s="228">
        <f>S193*H193</f>
        <v>0.22625000000000001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220</v>
      </c>
      <c r="AT193" s="229" t="s">
        <v>159</v>
      </c>
      <c r="AU193" s="229" t="s">
        <v>165</v>
      </c>
      <c r="AY193" s="17" t="s">
        <v>156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165</v>
      </c>
      <c r="BK193" s="230">
        <f>ROUND(I193*H193,2)</f>
        <v>0</v>
      </c>
      <c r="BL193" s="17" t="s">
        <v>220</v>
      </c>
      <c r="BM193" s="229" t="s">
        <v>573</v>
      </c>
    </row>
    <row r="194" s="2" customFormat="1">
      <c r="A194" s="38"/>
      <c r="B194" s="39"/>
      <c r="C194" s="40"/>
      <c r="D194" s="231" t="s">
        <v>167</v>
      </c>
      <c r="E194" s="40"/>
      <c r="F194" s="232" t="s">
        <v>268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167</v>
      </c>
      <c r="AU194" s="17" t="s">
        <v>165</v>
      </c>
    </row>
    <row r="195" s="13" customFormat="1">
      <c r="A195" s="13"/>
      <c r="B195" s="237"/>
      <c r="C195" s="238"/>
      <c r="D195" s="231" t="s">
        <v>170</v>
      </c>
      <c r="E195" s="239" t="s">
        <v>1</v>
      </c>
      <c r="F195" s="240" t="s">
        <v>574</v>
      </c>
      <c r="G195" s="238"/>
      <c r="H195" s="239" t="s">
        <v>1</v>
      </c>
      <c r="I195" s="241"/>
      <c r="J195" s="238"/>
      <c r="K195" s="238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170</v>
      </c>
      <c r="AU195" s="246" t="s">
        <v>165</v>
      </c>
      <c r="AV195" s="13" t="s">
        <v>85</v>
      </c>
      <c r="AW195" s="13" t="s">
        <v>33</v>
      </c>
      <c r="AX195" s="13" t="s">
        <v>77</v>
      </c>
      <c r="AY195" s="246" t="s">
        <v>156</v>
      </c>
    </row>
    <row r="196" s="14" customFormat="1">
      <c r="A196" s="14"/>
      <c r="B196" s="247"/>
      <c r="C196" s="248"/>
      <c r="D196" s="231" t="s">
        <v>170</v>
      </c>
      <c r="E196" s="249" t="s">
        <v>1</v>
      </c>
      <c r="F196" s="250" t="s">
        <v>85</v>
      </c>
      <c r="G196" s="248"/>
      <c r="H196" s="251">
        <v>1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170</v>
      </c>
      <c r="AU196" s="257" t="s">
        <v>165</v>
      </c>
      <c r="AV196" s="14" t="s">
        <v>165</v>
      </c>
      <c r="AW196" s="14" t="s">
        <v>33</v>
      </c>
      <c r="AX196" s="14" t="s">
        <v>85</v>
      </c>
      <c r="AY196" s="257" t="s">
        <v>156</v>
      </c>
    </row>
    <row r="197" s="2" customFormat="1" ht="33" customHeight="1">
      <c r="A197" s="38"/>
      <c r="B197" s="39"/>
      <c r="C197" s="218" t="s">
        <v>7</v>
      </c>
      <c r="D197" s="218" t="s">
        <v>159</v>
      </c>
      <c r="E197" s="219" t="s">
        <v>271</v>
      </c>
      <c r="F197" s="220" t="s">
        <v>272</v>
      </c>
      <c r="G197" s="221" t="s">
        <v>162</v>
      </c>
      <c r="H197" s="222">
        <v>1</v>
      </c>
      <c r="I197" s="223"/>
      <c r="J197" s="224">
        <f>ROUND(I197*H197,2)</f>
        <v>0</v>
      </c>
      <c r="K197" s="220" t="s">
        <v>163</v>
      </c>
      <c r="L197" s="44"/>
      <c r="M197" s="225" t="s">
        <v>1</v>
      </c>
      <c r="N197" s="226" t="s">
        <v>43</v>
      </c>
      <c r="O197" s="91"/>
      <c r="P197" s="227">
        <f>O197*H197</f>
        <v>0</v>
      </c>
      <c r="Q197" s="227">
        <v>0.27444270999999998</v>
      </c>
      <c r="R197" s="227">
        <f>Q197*H197</f>
        <v>0.27444270999999998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220</v>
      </c>
      <c r="AT197" s="229" t="s">
        <v>159</v>
      </c>
      <c r="AU197" s="229" t="s">
        <v>165</v>
      </c>
      <c r="AY197" s="17" t="s">
        <v>156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165</v>
      </c>
      <c r="BK197" s="230">
        <f>ROUND(I197*H197,2)</f>
        <v>0</v>
      </c>
      <c r="BL197" s="17" t="s">
        <v>220</v>
      </c>
      <c r="BM197" s="229" t="s">
        <v>575</v>
      </c>
    </row>
    <row r="198" s="2" customFormat="1">
      <c r="A198" s="38"/>
      <c r="B198" s="39"/>
      <c r="C198" s="40"/>
      <c r="D198" s="231" t="s">
        <v>167</v>
      </c>
      <c r="E198" s="40"/>
      <c r="F198" s="232" t="s">
        <v>274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167</v>
      </c>
      <c r="AU198" s="17" t="s">
        <v>165</v>
      </c>
    </row>
    <row r="199" s="2" customFormat="1">
      <c r="A199" s="38"/>
      <c r="B199" s="39"/>
      <c r="C199" s="40"/>
      <c r="D199" s="231" t="s">
        <v>168</v>
      </c>
      <c r="E199" s="40"/>
      <c r="F199" s="236" t="s">
        <v>481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168</v>
      </c>
      <c r="AU199" s="17" t="s">
        <v>165</v>
      </c>
    </row>
    <row r="200" s="2" customFormat="1" ht="16.5" customHeight="1">
      <c r="A200" s="38"/>
      <c r="B200" s="39"/>
      <c r="C200" s="218" t="s">
        <v>292</v>
      </c>
      <c r="D200" s="218" t="s">
        <v>159</v>
      </c>
      <c r="E200" s="219" t="s">
        <v>277</v>
      </c>
      <c r="F200" s="220" t="s">
        <v>278</v>
      </c>
      <c r="G200" s="221" t="s">
        <v>162</v>
      </c>
      <c r="H200" s="222">
        <v>1</v>
      </c>
      <c r="I200" s="223"/>
      <c r="J200" s="224">
        <f>ROUND(I200*H200,2)</f>
        <v>0</v>
      </c>
      <c r="K200" s="220" t="s">
        <v>177</v>
      </c>
      <c r="L200" s="44"/>
      <c r="M200" s="225" t="s">
        <v>1</v>
      </c>
      <c r="N200" s="226" t="s">
        <v>43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220</v>
      </c>
      <c r="AT200" s="229" t="s">
        <v>159</v>
      </c>
      <c r="AU200" s="229" t="s">
        <v>165</v>
      </c>
      <c r="AY200" s="17" t="s">
        <v>156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165</v>
      </c>
      <c r="BK200" s="230">
        <f>ROUND(I200*H200,2)</f>
        <v>0</v>
      </c>
      <c r="BL200" s="17" t="s">
        <v>220</v>
      </c>
      <c r="BM200" s="229" t="s">
        <v>576</v>
      </c>
    </row>
    <row r="201" s="2" customFormat="1">
      <c r="A201" s="38"/>
      <c r="B201" s="39"/>
      <c r="C201" s="40"/>
      <c r="D201" s="231" t="s">
        <v>167</v>
      </c>
      <c r="E201" s="40"/>
      <c r="F201" s="232" t="s">
        <v>280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167</v>
      </c>
      <c r="AU201" s="17" t="s">
        <v>165</v>
      </c>
    </row>
    <row r="202" s="2" customFormat="1" ht="24.15" customHeight="1">
      <c r="A202" s="38"/>
      <c r="B202" s="39"/>
      <c r="C202" s="218" t="s">
        <v>299</v>
      </c>
      <c r="D202" s="218" t="s">
        <v>159</v>
      </c>
      <c r="E202" s="219" t="s">
        <v>282</v>
      </c>
      <c r="F202" s="220" t="s">
        <v>283</v>
      </c>
      <c r="G202" s="221" t="s">
        <v>186</v>
      </c>
      <c r="H202" s="222">
        <v>0.56499999999999995</v>
      </c>
      <c r="I202" s="223"/>
      <c r="J202" s="224">
        <f>ROUND(I202*H202,2)</f>
        <v>0</v>
      </c>
      <c r="K202" s="220" t="s">
        <v>177</v>
      </c>
      <c r="L202" s="44"/>
      <c r="M202" s="225" t="s">
        <v>1</v>
      </c>
      <c r="N202" s="226" t="s">
        <v>43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220</v>
      </c>
      <c r="AT202" s="229" t="s">
        <v>159</v>
      </c>
      <c r="AU202" s="229" t="s">
        <v>165</v>
      </c>
      <c r="AY202" s="17" t="s">
        <v>156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165</v>
      </c>
      <c r="BK202" s="230">
        <f>ROUND(I202*H202,2)</f>
        <v>0</v>
      </c>
      <c r="BL202" s="17" t="s">
        <v>220</v>
      </c>
      <c r="BM202" s="229" t="s">
        <v>577</v>
      </c>
    </row>
    <row r="203" s="2" customFormat="1">
      <c r="A203" s="38"/>
      <c r="B203" s="39"/>
      <c r="C203" s="40"/>
      <c r="D203" s="231" t="s">
        <v>167</v>
      </c>
      <c r="E203" s="40"/>
      <c r="F203" s="232" t="s">
        <v>285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167</v>
      </c>
      <c r="AU203" s="17" t="s">
        <v>165</v>
      </c>
    </row>
    <row r="204" s="2" customFormat="1" ht="21.75" customHeight="1">
      <c r="A204" s="38"/>
      <c r="B204" s="39"/>
      <c r="C204" s="218" t="s">
        <v>304</v>
      </c>
      <c r="D204" s="218" t="s">
        <v>159</v>
      </c>
      <c r="E204" s="219" t="s">
        <v>286</v>
      </c>
      <c r="F204" s="220" t="s">
        <v>287</v>
      </c>
      <c r="G204" s="221" t="s">
        <v>255</v>
      </c>
      <c r="H204" s="268"/>
      <c r="I204" s="223"/>
      <c r="J204" s="224">
        <f>ROUND(I204*H204,2)</f>
        <v>0</v>
      </c>
      <c r="K204" s="220" t="s">
        <v>177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220</v>
      </c>
      <c r="AT204" s="229" t="s">
        <v>159</v>
      </c>
      <c r="AU204" s="229" t="s">
        <v>165</v>
      </c>
      <c r="AY204" s="17" t="s">
        <v>156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165</v>
      </c>
      <c r="BK204" s="230">
        <f>ROUND(I204*H204,2)</f>
        <v>0</v>
      </c>
      <c r="BL204" s="17" t="s">
        <v>220</v>
      </c>
      <c r="BM204" s="229" t="s">
        <v>578</v>
      </c>
    </row>
    <row r="205" s="2" customFormat="1">
      <c r="A205" s="38"/>
      <c r="B205" s="39"/>
      <c r="C205" s="40"/>
      <c r="D205" s="231" t="s">
        <v>167</v>
      </c>
      <c r="E205" s="40"/>
      <c r="F205" s="232" t="s">
        <v>289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167</v>
      </c>
      <c r="AU205" s="17" t="s">
        <v>165</v>
      </c>
    </row>
    <row r="206" s="12" customFormat="1" ht="22.8" customHeight="1">
      <c r="A206" s="12"/>
      <c r="B206" s="202"/>
      <c r="C206" s="203"/>
      <c r="D206" s="204" t="s">
        <v>76</v>
      </c>
      <c r="E206" s="216" t="s">
        <v>290</v>
      </c>
      <c r="F206" s="216" t="s">
        <v>291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SUM(P207:P208)</f>
        <v>0</v>
      </c>
      <c r="Q206" s="210"/>
      <c r="R206" s="211">
        <f>SUM(R207:R208)</f>
        <v>0.00036000000000000002</v>
      </c>
      <c r="S206" s="210"/>
      <c r="T206" s="212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165</v>
      </c>
      <c r="AT206" s="214" t="s">
        <v>76</v>
      </c>
      <c r="AU206" s="214" t="s">
        <v>85</v>
      </c>
      <c r="AY206" s="213" t="s">
        <v>156</v>
      </c>
      <c r="BK206" s="215">
        <f>SUM(BK207:BK208)</f>
        <v>0</v>
      </c>
    </row>
    <row r="207" s="2" customFormat="1" ht="24.15" customHeight="1">
      <c r="A207" s="38"/>
      <c r="B207" s="39"/>
      <c r="C207" s="218" t="s">
        <v>309</v>
      </c>
      <c r="D207" s="218" t="s">
        <v>159</v>
      </c>
      <c r="E207" s="219" t="s">
        <v>293</v>
      </c>
      <c r="F207" s="220" t="s">
        <v>294</v>
      </c>
      <c r="G207" s="221" t="s">
        <v>219</v>
      </c>
      <c r="H207" s="222">
        <v>1</v>
      </c>
      <c r="I207" s="223"/>
      <c r="J207" s="224">
        <f>ROUND(I207*H207,2)</f>
        <v>0</v>
      </c>
      <c r="K207" s="220" t="s">
        <v>177</v>
      </c>
      <c r="L207" s="44"/>
      <c r="M207" s="225" t="s">
        <v>1</v>
      </c>
      <c r="N207" s="226" t="s">
        <v>43</v>
      </c>
      <c r="O207" s="91"/>
      <c r="P207" s="227">
        <f>O207*H207</f>
        <v>0</v>
      </c>
      <c r="Q207" s="227">
        <v>0.00036000000000000002</v>
      </c>
      <c r="R207" s="227">
        <f>Q207*H207</f>
        <v>0.00036000000000000002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220</v>
      </c>
      <c r="AT207" s="229" t="s">
        <v>159</v>
      </c>
      <c r="AU207" s="229" t="s">
        <v>165</v>
      </c>
      <c r="AY207" s="17" t="s">
        <v>156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165</v>
      </c>
      <c r="BK207" s="230">
        <f>ROUND(I207*H207,2)</f>
        <v>0</v>
      </c>
      <c r="BL207" s="17" t="s">
        <v>220</v>
      </c>
      <c r="BM207" s="229" t="s">
        <v>579</v>
      </c>
    </row>
    <row r="208" s="2" customFormat="1">
      <c r="A208" s="38"/>
      <c r="B208" s="39"/>
      <c r="C208" s="40"/>
      <c r="D208" s="231" t="s">
        <v>167</v>
      </c>
      <c r="E208" s="40"/>
      <c r="F208" s="232" t="s">
        <v>296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167</v>
      </c>
      <c r="AU208" s="17" t="s">
        <v>165</v>
      </c>
    </row>
    <row r="209" s="12" customFormat="1" ht="22.8" customHeight="1">
      <c r="A209" s="12"/>
      <c r="B209" s="202"/>
      <c r="C209" s="203"/>
      <c r="D209" s="204" t="s">
        <v>76</v>
      </c>
      <c r="E209" s="216" t="s">
        <v>297</v>
      </c>
      <c r="F209" s="216" t="s">
        <v>298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SUM(P210:P237)</f>
        <v>0</v>
      </c>
      <c r="Q209" s="210"/>
      <c r="R209" s="211">
        <f>SUM(R210:R237)</f>
        <v>0.0065300000000000002</v>
      </c>
      <c r="S209" s="210"/>
      <c r="T209" s="212">
        <f>SUM(T210:T237)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165</v>
      </c>
      <c r="AT209" s="214" t="s">
        <v>76</v>
      </c>
      <c r="AU209" s="214" t="s">
        <v>85</v>
      </c>
      <c r="AY209" s="213" t="s">
        <v>156</v>
      </c>
      <c r="BK209" s="215">
        <f>SUM(BK210:BK237)</f>
        <v>0</v>
      </c>
    </row>
    <row r="210" s="2" customFormat="1" ht="24.15" customHeight="1">
      <c r="A210" s="38"/>
      <c r="B210" s="39"/>
      <c r="C210" s="218" t="s">
        <v>314</v>
      </c>
      <c r="D210" s="218" t="s">
        <v>159</v>
      </c>
      <c r="E210" s="219" t="s">
        <v>300</v>
      </c>
      <c r="F210" s="220" t="s">
        <v>301</v>
      </c>
      <c r="G210" s="221" t="s">
        <v>176</v>
      </c>
      <c r="H210" s="222">
        <v>20</v>
      </c>
      <c r="I210" s="223"/>
      <c r="J210" s="224">
        <f>ROUND(I210*H210,2)</f>
        <v>0</v>
      </c>
      <c r="K210" s="220" t="s">
        <v>177</v>
      </c>
      <c r="L210" s="44"/>
      <c r="M210" s="225" t="s">
        <v>1</v>
      </c>
      <c r="N210" s="226" t="s">
        <v>43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220</v>
      </c>
      <c r="AT210" s="229" t="s">
        <v>159</v>
      </c>
      <c r="AU210" s="229" t="s">
        <v>165</v>
      </c>
      <c r="AY210" s="17" t="s">
        <v>156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165</v>
      </c>
      <c r="BK210" s="230">
        <f>ROUND(I210*H210,2)</f>
        <v>0</v>
      </c>
      <c r="BL210" s="17" t="s">
        <v>220</v>
      </c>
      <c r="BM210" s="229" t="s">
        <v>580</v>
      </c>
    </row>
    <row r="211" s="2" customFormat="1">
      <c r="A211" s="38"/>
      <c r="B211" s="39"/>
      <c r="C211" s="40"/>
      <c r="D211" s="231" t="s">
        <v>167</v>
      </c>
      <c r="E211" s="40"/>
      <c r="F211" s="232" t="s">
        <v>303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167</v>
      </c>
      <c r="AU211" s="17" t="s">
        <v>165</v>
      </c>
    </row>
    <row r="212" s="2" customFormat="1" ht="16.5" customHeight="1">
      <c r="A212" s="38"/>
      <c r="B212" s="39"/>
      <c r="C212" s="258" t="s">
        <v>320</v>
      </c>
      <c r="D212" s="258" t="s">
        <v>223</v>
      </c>
      <c r="E212" s="259" t="s">
        <v>305</v>
      </c>
      <c r="F212" s="260" t="s">
        <v>306</v>
      </c>
      <c r="G212" s="261" t="s">
        <v>176</v>
      </c>
      <c r="H212" s="262">
        <v>21</v>
      </c>
      <c r="I212" s="263"/>
      <c r="J212" s="264">
        <f>ROUND(I212*H212,2)</f>
        <v>0</v>
      </c>
      <c r="K212" s="260" t="s">
        <v>177</v>
      </c>
      <c r="L212" s="265"/>
      <c r="M212" s="266" t="s">
        <v>1</v>
      </c>
      <c r="N212" s="267" t="s">
        <v>43</v>
      </c>
      <c r="O212" s="91"/>
      <c r="P212" s="227">
        <f>O212*H212</f>
        <v>0</v>
      </c>
      <c r="Q212" s="227">
        <v>0.00012999999999999999</v>
      </c>
      <c r="R212" s="227">
        <f>Q212*H212</f>
        <v>0.0027299999999999998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226</v>
      </c>
      <c r="AT212" s="229" t="s">
        <v>223</v>
      </c>
      <c r="AU212" s="229" t="s">
        <v>165</v>
      </c>
      <c r="AY212" s="17" t="s">
        <v>156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165</v>
      </c>
      <c r="BK212" s="230">
        <f>ROUND(I212*H212,2)</f>
        <v>0</v>
      </c>
      <c r="BL212" s="17" t="s">
        <v>220</v>
      </c>
      <c r="BM212" s="229" t="s">
        <v>581</v>
      </c>
    </row>
    <row r="213" s="2" customFormat="1">
      <c r="A213" s="38"/>
      <c r="B213" s="39"/>
      <c r="C213" s="40"/>
      <c r="D213" s="231" t="s">
        <v>167</v>
      </c>
      <c r="E213" s="40"/>
      <c r="F213" s="232" t="s">
        <v>306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167</v>
      </c>
      <c r="AU213" s="17" t="s">
        <v>165</v>
      </c>
    </row>
    <row r="214" s="14" customFormat="1">
      <c r="A214" s="14"/>
      <c r="B214" s="247"/>
      <c r="C214" s="248"/>
      <c r="D214" s="231" t="s">
        <v>170</v>
      </c>
      <c r="E214" s="248"/>
      <c r="F214" s="250" t="s">
        <v>582</v>
      </c>
      <c r="G214" s="248"/>
      <c r="H214" s="251">
        <v>21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170</v>
      </c>
      <c r="AU214" s="257" t="s">
        <v>165</v>
      </c>
      <c r="AV214" s="14" t="s">
        <v>165</v>
      </c>
      <c r="AW214" s="14" t="s">
        <v>4</v>
      </c>
      <c r="AX214" s="14" t="s">
        <v>85</v>
      </c>
      <c r="AY214" s="257" t="s">
        <v>156</v>
      </c>
    </row>
    <row r="215" s="2" customFormat="1" ht="24.15" customHeight="1">
      <c r="A215" s="38"/>
      <c r="B215" s="39"/>
      <c r="C215" s="218" t="s">
        <v>327</v>
      </c>
      <c r="D215" s="218" t="s">
        <v>159</v>
      </c>
      <c r="E215" s="219" t="s">
        <v>310</v>
      </c>
      <c r="F215" s="220" t="s">
        <v>311</v>
      </c>
      <c r="G215" s="221" t="s">
        <v>219</v>
      </c>
      <c r="H215" s="222">
        <v>1</v>
      </c>
      <c r="I215" s="223"/>
      <c r="J215" s="224">
        <f>ROUND(I215*H215,2)</f>
        <v>0</v>
      </c>
      <c r="K215" s="220" t="s">
        <v>177</v>
      </c>
      <c r="L215" s="44"/>
      <c r="M215" s="225" t="s">
        <v>1</v>
      </c>
      <c r="N215" s="226" t="s">
        <v>43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220</v>
      </c>
      <c r="AT215" s="229" t="s">
        <v>159</v>
      </c>
      <c r="AU215" s="229" t="s">
        <v>165</v>
      </c>
      <c r="AY215" s="17" t="s">
        <v>156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165</v>
      </c>
      <c r="BK215" s="230">
        <f>ROUND(I215*H215,2)</f>
        <v>0</v>
      </c>
      <c r="BL215" s="17" t="s">
        <v>220</v>
      </c>
      <c r="BM215" s="229" t="s">
        <v>583</v>
      </c>
    </row>
    <row r="216" s="2" customFormat="1">
      <c r="A216" s="38"/>
      <c r="B216" s="39"/>
      <c r="C216" s="40"/>
      <c r="D216" s="231" t="s">
        <v>167</v>
      </c>
      <c r="E216" s="40"/>
      <c r="F216" s="232" t="s">
        <v>313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167</v>
      </c>
      <c r="AU216" s="17" t="s">
        <v>165</v>
      </c>
    </row>
    <row r="217" s="2" customFormat="1" ht="16.5" customHeight="1">
      <c r="A217" s="38"/>
      <c r="B217" s="39"/>
      <c r="C217" s="258" t="s">
        <v>331</v>
      </c>
      <c r="D217" s="258" t="s">
        <v>223</v>
      </c>
      <c r="E217" s="259" t="s">
        <v>315</v>
      </c>
      <c r="F217" s="260" t="s">
        <v>489</v>
      </c>
      <c r="G217" s="261" t="s">
        <v>219</v>
      </c>
      <c r="H217" s="262">
        <v>1</v>
      </c>
      <c r="I217" s="263"/>
      <c r="J217" s="264">
        <f>ROUND(I217*H217,2)</f>
        <v>0</v>
      </c>
      <c r="K217" s="260" t="s">
        <v>317</v>
      </c>
      <c r="L217" s="265"/>
      <c r="M217" s="266" t="s">
        <v>1</v>
      </c>
      <c r="N217" s="267" t="s">
        <v>43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226</v>
      </c>
      <c r="AT217" s="229" t="s">
        <v>223</v>
      </c>
      <c r="AU217" s="229" t="s">
        <v>165</v>
      </c>
      <c r="AY217" s="17" t="s">
        <v>156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165</v>
      </c>
      <c r="BK217" s="230">
        <f>ROUND(I217*H217,2)</f>
        <v>0</v>
      </c>
      <c r="BL217" s="17" t="s">
        <v>220</v>
      </c>
      <c r="BM217" s="229" t="s">
        <v>584</v>
      </c>
    </row>
    <row r="218" s="2" customFormat="1">
      <c r="A218" s="38"/>
      <c r="B218" s="39"/>
      <c r="C218" s="40"/>
      <c r="D218" s="231" t="s">
        <v>167</v>
      </c>
      <c r="E218" s="40"/>
      <c r="F218" s="232" t="s">
        <v>489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167</v>
      </c>
      <c r="AU218" s="17" t="s">
        <v>165</v>
      </c>
    </row>
    <row r="219" s="2" customFormat="1">
      <c r="A219" s="38"/>
      <c r="B219" s="39"/>
      <c r="C219" s="40"/>
      <c r="D219" s="231" t="s">
        <v>168</v>
      </c>
      <c r="E219" s="40"/>
      <c r="F219" s="236" t="s">
        <v>319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168</v>
      </c>
      <c r="AU219" s="17" t="s">
        <v>165</v>
      </c>
    </row>
    <row r="220" s="2" customFormat="1" ht="33" customHeight="1">
      <c r="A220" s="38"/>
      <c r="B220" s="39"/>
      <c r="C220" s="218" t="s">
        <v>336</v>
      </c>
      <c r="D220" s="218" t="s">
        <v>159</v>
      </c>
      <c r="E220" s="219" t="s">
        <v>321</v>
      </c>
      <c r="F220" s="220" t="s">
        <v>322</v>
      </c>
      <c r="G220" s="221" t="s">
        <v>176</v>
      </c>
      <c r="H220" s="222">
        <v>20</v>
      </c>
      <c r="I220" s="223"/>
      <c r="J220" s="224">
        <f>ROUND(I220*H220,2)</f>
        <v>0</v>
      </c>
      <c r="K220" s="220" t="s">
        <v>177</v>
      </c>
      <c r="L220" s="44"/>
      <c r="M220" s="225" t="s">
        <v>1</v>
      </c>
      <c r="N220" s="226" t="s">
        <v>43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220</v>
      </c>
      <c r="AT220" s="229" t="s">
        <v>159</v>
      </c>
      <c r="AU220" s="229" t="s">
        <v>165</v>
      </c>
      <c r="AY220" s="17" t="s">
        <v>156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165</v>
      </c>
      <c r="BK220" s="230">
        <f>ROUND(I220*H220,2)</f>
        <v>0</v>
      </c>
      <c r="BL220" s="17" t="s">
        <v>220</v>
      </c>
      <c r="BM220" s="229" t="s">
        <v>585</v>
      </c>
    </row>
    <row r="221" s="2" customFormat="1">
      <c r="A221" s="38"/>
      <c r="B221" s="39"/>
      <c r="C221" s="40"/>
      <c r="D221" s="231" t="s">
        <v>167</v>
      </c>
      <c r="E221" s="40"/>
      <c r="F221" s="232" t="s">
        <v>324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167</v>
      </c>
      <c r="AU221" s="17" t="s">
        <v>165</v>
      </c>
    </row>
    <row r="222" s="13" customFormat="1">
      <c r="A222" s="13"/>
      <c r="B222" s="237"/>
      <c r="C222" s="238"/>
      <c r="D222" s="231" t="s">
        <v>170</v>
      </c>
      <c r="E222" s="239" t="s">
        <v>1</v>
      </c>
      <c r="F222" s="240" t="s">
        <v>325</v>
      </c>
      <c r="G222" s="238"/>
      <c r="H222" s="239" t="s">
        <v>1</v>
      </c>
      <c r="I222" s="241"/>
      <c r="J222" s="238"/>
      <c r="K222" s="238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170</v>
      </c>
      <c r="AU222" s="246" t="s">
        <v>165</v>
      </c>
      <c r="AV222" s="13" t="s">
        <v>85</v>
      </c>
      <c r="AW222" s="13" t="s">
        <v>33</v>
      </c>
      <c r="AX222" s="13" t="s">
        <v>77</v>
      </c>
      <c r="AY222" s="246" t="s">
        <v>156</v>
      </c>
    </row>
    <row r="223" s="14" customFormat="1">
      <c r="A223" s="14"/>
      <c r="B223" s="247"/>
      <c r="C223" s="248"/>
      <c r="D223" s="231" t="s">
        <v>170</v>
      </c>
      <c r="E223" s="249" t="s">
        <v>1</v>
      </c>
      <c r="F223" s="250" t="s">
        <v>281</v>
      </c>
      <c r="G223" s="248"/>
      <c r="H223" s="251">
        <v>20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7" t="s">
        <v>170</v>
      </c>
      <c r="AU223" s="257" t="s">
        <v>165</v>
      </c>
      <c r="AV223" s="14" t="s">
        <v>165</v>
      </c>
      <c r="AW223" s="14" t="s">
        <v>33</v>
      </c>
      <c r="AX223" s="14" t="s">
        <v>85</v>
      </c>
      <c r="AY223" s="257" t="s">
        <v>156</v>
      </c>
    </row>
    <row r="224" s="2" customFormat="1" ht="24.15" customHeight="1">
      <c r="A224" s="38"/>
      <c r="B224" s="39"/>
      <c r="C224" s="258" t="s">
        <v>340</v>
      </c>
      <c r="D224" s="258" t="s">
        <v>223</v>
      </c>
      <c r="E224" s="259" t="s">
        <v>328</v>
      </c>
      <c r="F224" s="260" t="s">
        <v>329</v>
      </c>
      <c r="G224" s="261" t="s">
        <v>176</v>
      </c>
      <c r="H224" s="262">
        <v>20</v>
      </c>
      <c r="I224" s="263"/>
      <c r="J224" s="264">
        <f>ROUND(I224*H224,2)</f>
        <v>0</v>
      </c>
      <c r="K224" s="260" t="s">
        <v>177</v>
      </c>
      <c r="L224" s="265"/>
      <c r="M224" s="266" t="s">
        <v>1</v>
      </c>
      <c r="N224" s="267" t="s">
        <v>43</v>
      </c>
      <c r="O224" s="91"/>
      <c r="P224" s="227">
        <f>O224*H224</f>
        <v>0</v>
      </c>
      <c r="Q224" s="227">
        <v>0.00017000000000000001</v>
      </c>
      <c r="R224" s="227">
        <f>Q224*H224</f>
        <v>0.0034000000000000002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226</v>
      </c>
      <c r="AT224" s="229" t="s">
        <v>223</v>
      </c>
      <c r="AU224" s="229" t="s">
        <v>165</v>
      </c>
      <c r="AY224" s="17" t="s">
        <v>156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165</v>
      </c>
      <c r="BK224" s="230">
        <f>ROUND(I224*H224,2)</f>
        <v>0</v>
      </c>
      <c r="BL224" s="17" t="s">
        <v>220</v>
      </c>
      <c r="BM224" s="229" t="s">
        <v>586</v>
      </c>
    </row>
    <row r="225" s="2" customFormat="1">
      <c r="A225" s="38"/>
      <c r="B225" s="39"/>
      <c r="C225" s="40"/>
      <c r="D225" s="231" t="s">
        <v>167</v>
      </c>
      <c r="E225" s="40"/>
      <c r="F225" s="232" t="s">
        <v>329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167</v>
      </c>
      <c r="AU225" s="17" t="s">
        <v>165</v>
      </c>
    </row>
    <row r="226" s="14" customFormat="1">
      <c r="A226" s="14"/>
      <c r="B226" s="247"/>
      <c r="C226" s="248"/>
      <c r="D226" s="231" t="s">
        <v>170</v>
      </c>
      <c r="E226" s="249" t="s">
        <v>1</v>
      </c>
      <c r="F226" s="250" t="s">
        <v>281</v>
      </c>
      <c r="G226" s="248"/>
      <c r="H226" s="251">
        <v>20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7" t="s">
        <v>170</v>
      </c>
      <c r="AU226" s="257" t="s">
        <v>165</v>
      </c>
      <c r="AV226" s="14" t="s">
        <v>165</v>
      </c>
      <c r="AW226" s="14" t="s">
        <v>33</v>
      </c>
      <c r="AX226" s="14" t="s">
        <v>85</v>
      </c>
      <c r="AY226" s="257" t="s">
        <v>156</v>
      </c>
    </row>
    <row r="227" s="2" customFormat="1" ht="21.75" customHeight="1">
      <c r="A227" s="38"/>
      <c r="B227" s="39"/>
      <c r="C227" s="218" t="s">
        <v>226</v>
      </c>
      <c r="D227" s="218" t="s">
        <v>159</v>
      </c>
      <c r="E227" s="219" t="s">
        <v>332</v>
      </c>
      <c r="F227" s="220" t="s">
        <v>333</v>
      </c>
      <c r="G227" s="221" t="s">
        <v>219</v>
      </c>
      <c r="H227" s="222">
        <v>1</v>
      </c>
      <c r="I227" s="223"/>
      <c r="J227" s="224">
        <f>ROUND(I227*H227,2)</f>
        <v>0</v>
      </c>
      <c r="K227" s="220" t="s">
        <v>177</v>
      </c>
      <c r="L227" s="44"/>
      <c r="M227" s="225" t="s">
        <v>1</v>
      </c>
      <c r="N227" s="226" t="s">
        <v>43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220</v>
      </c>
      <c r="AT227" s="229" t="s">
        <v>159</v>
      </c>
      <c r="AU227" s="229" t="s">
        <v>165</v>
      </c>
      <c r="AY227" s="17" t="s">
        <v>156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165</v>
      </c>
      <c r="BK227" s="230">
        <f>ROUND(I227*H227,2)</f>
        <v>0</v>
      </c>
      <c r="BL227" s="17" t="s">
        <v>220</v>
      </c>
      <c r="BM227" s="229" t="s">
        <v>587</v>
      </c>
    </row>
    <row r="228" s="2" customFormat="1">
      <c r="A228" s="38"/>
      <c r="B228" s="39"/>
      <c r="C228" s="40"/>
      <c r="D228" s="231" t="s">
        <v>167</v>
      </c>
      <c r="E228" s="40"/>
      <c r="F228" s="232" t="s">
        <v>335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167</v>
      </c>
      <c r="AU228" s="17" t="s">
        <v>165</v>
      </c>
    </row>
    <row r="229" s="2" customFormat="1" ht="16.5" customHeight="1">
      <c r="A229" s="38"/>
      <c r="B229" s="39"/>
      <c r="C229" s="258" t="s">
        <v>353</v>
      </c>
      <c r="D229" s="258" t="s">
        <v>223</v>
      </c>
      <c r="E229" s="259" t="s">
        <v>337</v>
      </c>
      <c r="F229" s="260" t="s">
        <v>338</v>
      </c>
      <c r="G229" s="261" t="s">
        <v>219</v>
      </c>
      <c r="H229" s="262">
        <v>1</v>
      </c>
      <c r="I229" s="263"/>
      <c r="J229" s="264">
        <f>ROUND(I229*H229,2)</f>
        <v>0</v>
      </c>
      <c r="K229" s="260" t="s">
        <v>177</v>
      </c>
      <c r="L229" s="265"/>
      <c r="M229" s="266" t="s">
        <v>1</v>
      </c>
      <c r="N229" s="267" t="s">
        <v>43</v>
      </c>
      <c r="O229" s="91"/>
      <c r="P229" s="227">
        <f>O229*H229</f>
        <v>0</v>
      </c>
      <c r="Q229" s="227">
        <v>0.00040000000000000002</v>
      </c>
      <c r="R229" s="227">
        <f>Q229*H229</f>
        <v>0.00040000000000000002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226</v>
      </c>
      <c r="AT229" s="229" t="s">
        <v>223</v>
      </c>
      <c r="AU229" s="229" t="s">
        <v>165</v>
      </c>
      <c r="AY229" s="17" t="s">
        <v>156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165</v>
      </c>
      <c r="BK229" s="230">
        <f>ROUND(I229*H229,2)</f>
        <v>0</v>
      </c>
      <c r="BL229" s="17" t="s">
        <v>220</v>
      </c>
      <c r="BM229" s="229" t="s">
        <v>588</v>
      </c>
    </row>
    <row r="230" s="2" customFormat="1">
      <c r="A230" s="38"/>
      <c r="B230" s="39"/>
      <c r="C230" s="40"/>
      <c r="D230" s="231" t="s">
        <v>167</v>
      </c>
      <c r="E230" s="40"/>
      <c r="F230" s="232" t="s">
        <v>338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167</v>
      </c>
      <c r="AU230" s="17" t="s">
        <v>165</v>
      </c>
    </row>
    <row r="231" s="2" customFormat="1" ht="24.15" customHeight="1">
      <c r="A231" s="38"/>
      <c r="B231" s="39"/>
      <c r="C231" s="218" t="s">
        <v>363</v>
      </c>
      <c r="D231" s="218" t="s">
        <v>159</v>
      </c>
      <c r="E231" s="219" t="s">
        <v>341</v>
      </c>
      <c r="F231" s="220" t="s">
        <v>342</v>
      </c>
      <c r="G231" s="221" t="s">
        <v>219</v>
      </c>
      <c r="H231" s="222">
        <v>1</v>
      </c>
      <c r="I231" s="223"/>
      <c r="J231" s="224">
        <f>ROUND(I231*H231,2)</f>
        <v>0</v>
      </c>
      <c r="K231" s="220" t="s">
        <v>177</v>
      </c>
      <c r="L231" s="44"/>
      <c r="M231" s="225" t="s">
        <v>1</v>
      </c>
      <c r="N231" s="226" t="s">
        <v>43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220</v>
      </c>
      <c r="AT231" s="229" t="s">
        <v>159</v>
      </c>
      <c r="AU231" s="229" t="s">
        <v>165</v>
      </c>
      <c r="AY231" s="17" t="s">
        <v>156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165</v>
      </c>
      <c r="BK231" s="230">
        <f>ROUND(I231*H231,2)</f>
        <v>0</v>
      </c>
      <c r="BL231" s="17" t="s">
        <v>220</v>
      </c>
      <c r="BM231" s="229" t="s">
        <v>589</v>
      </c>
    </row>
    <row r="232" s="2" customFormat="1">
      <c r="A232" s="38"/>
      <c r="B232" s="39"/>
      <c r="C232" s="40"/>
      <c r="D232" s="231" t="s">
        <v>167</v>
      </c>
      <c r="E232" s="40"/>
      <c r="F232" s="232" t="s">
        <v>344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167</v>
      </c>
      <c r="AU232" s="17" t="s">
        <v>165</v>
      </c>
    </row>
    <row r="233" s="13" customFormat="1">
      <c r="A233" s="13"/>
      <c r="B233" s="237"/>
      <c r="C233" s="238"/>
      <c r="D233" s="231" t="s">
        <v>170</v>
      </c>
      <c r="E233" s="239" t="s">
        <v>1</v>
      </c>
      <c r="F233" s="240" t="s">
        <v>345</v>
      </c>
      <c r="G233" s="238"/>
      <c r="H233" s="239" t="s">
        <v>1</v>
      </c>
      <c r="I233" s="241"/>
      <c r="J233" s="238"/>
      <c r="K233" s="238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170</v>
      </c>
      <c r="AU233" s="246" t="s">
        <v>165</v>
      </c>
      <c r="AV233" s="13" t="s">
        <v>85</v>
      </c>
      <c r="AW233" s="13" t="s">
        <v>33</v>
      </c>
      <c r="AX233" s="13" t="s">
        <v>77</v>
      </c>
      <c r="AY233" s="246" t="s">
        <v>156</v>
      </c>
    </row>
    <row r="234" s="13" customFormat="1">
      <c r="A234" s="13"/>
      <c r="B234" s="237"/>
      <c r="C234" s="238"/>
      <c r="D234" s="231" t="s">
        <v>170</v>
      </c>
      <c r="E234" s="239" t="s">
        <v>1</v>
      </c>
      <c r="F234" s="240" t="s">
        <v>346</v>
      </c>
      <c r="G234" s="238"/>
      <c r="H234" s="239" t="s">
        <v>1</v>
      </c>
      <c r="I234" s="241"/>
      <c r="J234" s="238"/>
      <c r="K234" s="238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170</v>
      </c>
      <c r="AU234" s="246" t="s">
        <v>165</v>
      </c>
      <c r="AV234" s="13" t="s">
        <v>85</v>
      </c>
      <c r="AW234" s="13" t="s">
        <v>33</v>
      </c>
      <c r="AX234" s="13" t="s">
        <v>77</v>
      </c>
      <c r="AY234" s="246" t="s">
        <v>156</v>
      </c>
    </row>
    <row r="235" s="14" customFormat="1">
      <c r="A235" s="14"/>
      <c r="B235" s="247"/>
      <c r="C235" s="248"/>
      <c r="D235" s="231" t="s">
        <v>170</v>
      </c>
      <c r="E235" s="249" t="s">
        <v>1</v>
      </c>
      <c r="F235" s="250" t="s">
        <v>85</v>
      </c>
      <c r="G235" s="248"/>
      <c r="H235" s="251">
        <v>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7" t="s">
        <v>170</v>
      </c>
      <c r="AU235" s="257" t="s">
        <v>165</v>
      </c>
      <c r="AV235" s="14" t="s">
        <v>165</v>
      </c>
      <c r="AW235" s="14" t="s">
        <v>33</v>
      </c>
      <c r="AX235" s="14" t="s">
        <v>85</v>
      </c>
      <c r="AY235" s="257" t="s">
        <v>156</v>
      </c>
    </row>
    <row r="236" s="2" customFormat="1" ht="24.15" customHeight="1">
      <c r="A236" s="38"/>
      <c r="B236" s="39"/>
      <c r="C236" s="218" t="s">
        <v>371</v>
      </c>
      <c r="D236" s="218" t="s">
        <v>159</v>
      </c>
      <c r="E236" s="219" t="s">
        <v>347</v>
      </c>
      <c r="F236" s="220" t="s">
        <v>348</v>
      </c>
      <c r="G236" s="221" t="s">
        <v>255</v>
      </c>
      <c r="H236" s="268"/>
      <c r="I236" s="223"/>
      <c r="J236" s="224">
        <f>ROUND(I236*H236,2)</f>
        <v>0</v>
      </c>
      <c r="K236" s="220" t="s">
        <v>177</v>
      </c>
      <c r="L236" s="44"/>
      <c r="M236" s="225" t="s">
        <v>1</v>
      </c>
      <c r="N236" s="226" t="s">
        <v>43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220</v>
      </c>
      <c r="AT236" s="229" t="s">
        <v>159</v>
      </c>
      <c r="AU236" s="229" t="s">
        <v>165</v>
      </c>
      <c r="AY236" s="17" t="s">
        <v>156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165</v>
      </c>
      <c r="BK236" s="230">
        <f>ROUND(I236*H236,2)</f>
        <v>0</v>
      </c>
      <c r="BL236" s="17" t="s">
        <v>220</v>
      </c>
      <c r="BM236" s="229" t="s">
        <v>590</v>
      </c>
    </row>
    <row r="237" s="2" customFormat="1">
      <c r="A237" s="38"/>
      <c r="B237" s="39"/>
      <c r="C237" s="40"/>
      <c r="D237" s="231" t="s">
        <v>167</v>
      </c>
      <c r="E237" s="40"/>
      <c r="F237" s="232" t="s">
        <v>350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167</v>
      </c>
      <c r="AU237" s="17" t="s">
        <v>165</v>
      </c>
    </row>
    <row r="238" s="12" customFormat="1" ht="25.92" customHeight="1">
      <c r="A238" s="12"/>
      <c r="B238" s="202"/>
      <c r="C238" s="203"/>
      <c r="D238" s="204" t="s">
        <v>76</v>
      </c>
      <c r="E238" s="205" t="s">
        <v>351</v>
      </c>
      <c r="F238" s="205" t="s">
        <v>352</v>
      </c>
      <c r="G238" s="203"/>
      <c r="H238" s="203"/>
      <c r="I238" s="206"/>
      <c r="J238" s="207">
        <f>BK238</f>
        <v>0</v>
      </c>
      <c r="K238" s="203"/>
      <c r="L238" s="208"/>
      <c r="M238" s="209"/>
      <c r="N238" s="210"/>
      <c r="O238" s="210"/>
      <c r="P238" s="211">
        <f>SUM(P239:P289)</f>
        <v>0</v>
      </c>
      <c r="Q238" s="210"/>
      <c r="R238" s="211">
        <f>SUM(R239:R289)</f>
        <v>0.009689999999999999</v>
      </c>
      <c r="S238" s="210"/>
      <c r="T238" s="212">
        <f>SUM(T239:T289)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3" t="s">
        <v>164</v>
      </c>
      <c r="AT238" s="214" t="s">
        <v>76</v>
      </c>
      <c r="AU238" s="214" t="s">
        <v>77</v>
      </c>
      <c r="AY238" s="213" t="s">
        <v>156</v>
      </c>
      <c r="BK238" s="215">
        <f>SUM(BK239:BK289)</f>
        <v>0</v>
      </c>
    </row>
    <row r="239" s="2" customFormat="1" ht="16.5" customHeight="1">
      <c r="A239" s="38"/>
      <c r="B239" s="39"/>
      <c r="C239" s="218" t="s">
        <v>377</v>
      </c>
      <c r="D239" s="218" t="s">
        <v>159</v>
      </c>
      <c r="E239" s="219" t="s">
        <v>354</v>
      </c>
      <c r="F239" s="220" t="s">
        <v>355</v>
      </c>
      <c r="G239" s="221" t="s">
        <v>356</v>
      </c>
      <c r="H239" s="222">
        <v>24</v>
      </c>
      <c r="I239" s="223"/>
      <c r="J239" s="224">
        <f>ROUND(I239*H239,2)</f>
        <v>0</v>
      </c>
      <c r="K239" s="220" t="s">
        <v>163</v>
      </c>
      <c r="L239" s="44"/>
      <c r="M239" s="225" t="s">
        <v>1</v>
      </c>
      <c r="N239" s="226" t="s">
        <v>43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358</v>
      </c>
      <c r="AT239" s="229" t="s">
        <v>159</v>
      </c>
      <c r="AU239" s="229" t="s">
        <v>85</v>
      </c>
      <c r="AY239" s="17" t="s">
        <v>156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165</v>
      </c>
      <c r="BK239" s="230">
        <f>ROUND(I239*H239,2)</f>
        <v>0</v>
      </c>
      <c r="BL239" s="17" t="s">
        <v>358</v>
      </c>
      <c r="BM239" s="229" t="s">
        <v>591</v>
      </c>
    </row>
    <row r="240" s="2" customFormat="1">
      <c r="A240" s="38"/>
      <c r="B240" s="39"/>
      <c r="C240" s="40"/>
      <c r="D240" s="231" t="s">
        <v>167</v>
      </c>
      <c r="E240" s="40"/>
      <c r="F240" s="232" t="s">
        <v>360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167</v>
      </c>
      <c r="AU240" s="17" t="s">
        <v>85</v>
      </c>
    </row>
    <row r="241" s="2" customFormat="1">
      <c r="A241" s="38"/>
      <c r="B241" s="39"/>
      <c r="C241" s="40"/>
      <c r="D241" s="231" t="s">
        <v>168</v>
      </c>
      <c r="E241" s="40"/>
      <c r="F241" s="236" t="s">
        <v>361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168</v>
      </c>
      <c r="AU241" s="17" t="s">
        <v>85</v>
      </c>
    </row>
    <row r="242" s="13" customFormat="1">
      <c r="A242" s="13"/>
      <c r="B242" s="237"/>
      <c r="C242" s="238"/>
      <c r="D242" s="231" t="s">
        <v>170</v>
      </c>
      <c r="E242" s="239" t="s">
        <v>1</v>
      </c>
      <c r="F242" s="240" t="s">
        <v>362</v>
      </c>
      <c r="G242" s="238"/>
      <c r="H242" s="239" t="s">
        <v>1</v>
      </c>
      <c r="I242" s="241"/>
      <c r="J242" s="238"/>
      <c r="K242" s="238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170</v>
      </c>
      <c r="AU242" s="246" t="s">
        <v>85</v>
      </c>
      <c r="AV242" s="13" t="s">
        <v>85</v>
      </c>
      <c r="AW242" s="13" t="s">
        <v>33</v>
      </c>
      <c r="AX242" s="13" t="s">
        <v>77</v>
      </c>
      <c r="AY242" s="246" t="s">
        <v>156</v>
      </c>
    </row>
    <row r="243" s="14" customFormat="1">
      <c r="A243" s="14"/>
      <c r="B243" s="247"/>
      <c r="C243" s="248"/>
      <c r="D243" s="231" t="s">
        <v>170</v>
      </c>
      <c r="E243" s="249" t="s">
        <v>1</v>
      </c>
      <c r="F243" s="250" t="s">
        <v>304</v>
      </c>
      <c r="G243" s="248"/>
      <c r="H243" s="251">
        <v>24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7" t="s">
        <v>170</v>
      </c>
      <c r="AU243" s="257" t="s">
        <v>85</v>
      </c>
      <c r="AV243" s="14" t="s">
        <v>165</v>
      </c>
      <c r="AW243" s="14" t="s">
        <v>33</v>
      </c>
      <c r="AX243" s="14" t="s">
        <v>85</v>
      </c>
      <c r="AY243" s="257" t="s">
        <v>156</v>
      </c>
    </row>
    <row r="244" s="2" customFormat="1" ht="16.5" customHeight="1">
      <c r="A244" s="38"/>
      <c r="B244" s="39"/>
      <c r="C244" s="218" t="s">
        <v>383</v>
      </c>
      <c r="D244" s="218" t="s">
        <v>159</v>
      </c>
      <c r="E244" s="219" t="s">
        <v>364</v>
      </c>
      <c r="F244" s="220" t="s">
        <v>365</v>
      </c>
      <c r="G244" s="221" t="s">
        <v>356</v>
      </c>
      <c r="H244" s="222">
        <v>9</v>
      </c>
      <c r="I244" s="223"/>
      <c r="J244" s="224">
        <f>ROUND(I244*H244,2)</f>
        <v>0</v>
      </c>
      <c r="K244" s="220" t="s">
        <v>177</v>
      </c>
      <c r="L244" s="44"/>
      <c r="M244" s="225" t="s">
        <v>1</v>
      </c>
      <c r="N244" s="226" t="s">
        <v>43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358</v>
      </c>
      <c r="AT244" s="229" t="s">
        <v>159</v>
      </c>
      <c r="AU244" s="229" t="s">
        <v>85</v>
      </c>
      <c r="AY244" s="17" t="s">
        <v>156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165</v>
      </c>
      <c r="BK244" s="230">
        <f>ROUND(I244*H244,2)</f>
        <v>0</v>
      </c>
      <c r="BL244" s="17" t="s">
        <v>358</v>
      </c>
      <c r="BM244" s="229" t="s">
        <v>592</v>
      </c>
    </row>
    <row r="245" s="2" customFormat="1">
      <c r="A245" s="38"/>
      <c r="B245" s="39"/>
      <c r="C245" s="40"/>
      <c r="D245" s="231" t="s">
        <v>167</v>
      </c>
      <c r="E245" s="40"/>
      <c r="F245" s="232" t="s">
        <v>367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167</v>
      </c>
      <c r="AU245" s="17" t="s">
        <v>85</v>
      </c>
    </row>
    <row r="246" s="13" customFormat="1">
      <c r="A246" s="13"/>
      <c r="B246" s="237"/>
      <c r="C246" s="238"/>
      <c r="D246" s="231" t="s">
        <v>170</v>
      </c>
      <c r="E246" s="239" t="s">
        <v>1</v>
      </c>
      <c r="F246" s="240" t="s">
        <v>368</v>
      </c>
      <c r="G246" s="238"/>
      <c r="H246" s="239" t="s">
        <v>1</v>
      </c>
      <c r="I246" s="241"/>
      <c r="J246" s="238"/>
      <c r="K246" s="238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170</v>
      </c>
      <c r="AU246" s="246" t="s">
        <v>85</v>
      </c>
      <c r="AV246" s="13" t="s">
        <v>85</v>
      </c>
      <c r="AW246" s="13" t="s">
        <v>33</v>
      </c>
      <c r="AX246" s="13" t="s">
        <v>77</v>
      </c>
      <c r="AY246" s="246" t="s">
        <v>156</v>
      </c>
    </row>
    <row r="247" s="14" customFormat="1">
      <c r="A247" s="14"/>
      <c r="B247" s="247"/>
      <c r="C247" s="248"/>
      <c r="D247" s="231" t="s">
        <v>170</v>
      </c>
      <c r="E247" s="249" t="s">
        <v>1</v>
      </c>
      <c r="F247" s="250" t="s">
        <v>164</v>
      </c>
      <c r="G247" s="248"/>
      <c r="H247" s="251">
        <v>4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7" t="s">
        <v>170</v>
      </c>
      <c r="AU247" s="257" t="s">
        <v>85</v>
      </c>
      <c r="AV247" s="14" t="s">
        <v>165</v>
      </c>
      <c r="AW247" s="14" t="s">
        <v>33</v>
      </c>
      <c r="AX247" s="14" t="s">
        <v>77</v>
      </c>
      <c r="AY247" s="257" t="s">
        <v>156</v>
      </c>
    </row>
    <row r="248" s="13" customFormat="1">
      <c r="A248" s="13"/>
      <c r="B248" s="237"/>
      <c r="C248" s="238"/>
      <c r="D248" s="231" t="s">
        <v>170</v>
      </c>
      <c r="E248" s="239" t="s">
        <v>1</v>
      </c>
      <c r="F248" s="240" t="s">
        <v>593</v>
      </c>
      <c r="G248" s="238"/>
      <c r="H248" s="239" t="s">
        <v>1</v>
      </c>
      <c r="I248" s="241"/>
      <c r="J248" s="238"/>
      <c r="K248" s="238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170</v>
      </c>
      <c r="AU248" s="246" t="s">
        <v>85</v>
      </c>
      <c r="AV248" s="13" t="s">
        <v>85</v>
      </c>
      <c r="AW248" s="13" t="s">
        <v>33</v>
      </c>
      <c r="AX248" s="13" t="s">
        <v>77</v>
      </c>
      <c r="AY248" s="246" t="s">
        <v>156</v>
      </c>
    </row>
    <row r="249" s="14" customFormat="1">
      <c r="A249" s="14"/>
      <c r="B249" s="247"/>
      <c r="C249" s="248"/>
      <c r="D249" s="231" t="s">
        <v>170</v>
      </c>
      <c r="E249" s="249" t="s">
        <v>1</v>
      </c>
      <c r="F249" s="250" t="s">
        <v>164</v>
      </c>
      <c r="G249" s="248"/>
      <c r="H249" s="251">
        <v>4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7" t="s">
        <v>170</v>
      </c>
      <c r="AU249" s="257" t="s">
        <v>85</v>
      </c>
      <c r="AV249" s="14" t="s">
        <v>165</v>
      </c>
      <c r="AW249" s="14" t="s">
        <v>33</v>
      </c>
      <c r="AX249" s="14" t="s">
        <v>77</v>
      </c>
      <c r="AY249" s="257" t="s">
        <v>156</v>
      </c>
    </row>
    <row r="250" s="13" customFormat="1">
      <c r="A250" s="13"/>
      <c r="B250" s="237"/>
      <c r="C250" s="238"/>
      <c r="D250" s="231" t="s">
        <v>170</v>
      </c>
      <c r="E250" s="239" t="s">
        <v>1</v>
      </c>
      <c r="F250" s="240" t="s">
        <v>500</v>
      </c>
      <c r="G250" s="238"/>
      <c r="H250" s="239" t="s">
        <v>1</v>
      </c>
      <c r="I250" s="241"/>
      <c r="J250" s="238"/>
      <c r="K250" s="238"/>
      <c r="L250" s="242"/>
      <c r="M250" s="243"/>
      <c r="N250" s="244"/>
      <c r="O250" s="244"/>
      <c r="P250" s="244"/>
      <c r="Q250" s="244"/>
      <c r="R250" s="244"/>
      <c r="S250" s="244"/>
      <c r="T250" s="24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6" t="s">
        <v>170</v>
      </c>
      <c r="AU250" s="246" t="s">
        <v>85</v>
      </c>
      <c r="AV250" s="13" t="s">
        <v>85</v>
      </c>
      <c r="AW250" s="13" t="s">
        <v>33</v>
      </c>
      <c r="AX250" s="13" t="s">
        <v>77</v>
      </c>
      <c r="AY250" s="246" t="s">
        <v>156</v>
      </c>
    </row>
    <row r="251" s="14" customFormat="1">
      <c r="A251" s="14"/>
      <c r="B251" s="247"/>
      <c r="C251" s="248"/>
      <c r="D251" s="231" t="s">
        <v>170</v>
      </c>
      <c r="E251" s="249" t="s">
        <v>1</v>
      </c>
      <c r="F251" s="250" t="s">
        <v>85</v>
      </c>
      <c r="G251" s="248"/>
      <c r="H251" s="251">
        <v>1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7" t="s">
        <v>170</v>
      </c>
      <c r="AU251" s="257" t="s">
        <v>85</v>
      </c>
      <c r="AV251" s="14" t="s">
        <v>165</v>
      </c>
      <c r="AW251" s="14" t="s">
        <v>33</v>
      </c>
      <c r="AX251" s="14" t="s">
        <v>77</v>
      </c>
      <c r="AY251" s="257" t="s">
        <v>156</v>
      </c>
    </row>
    <row r="252" s="15" customFormat="1">
      <c r="A252" s="15"/>
      <c r="B252" s="269"/>
      <c r="C252" s="270"/>
      <c r="D252" s="231" t="s">
        <v>170</v>
      </c>
      <c r="E252" s="271" t="s">
        <v>1</v>
      </c>
      <c r="F252" s="272" t="s">
        <v>370</v>
      </c>
      <c r="G252" s="270"/>
      <c r="H252" s="273">
        <v>9</v>
      </c>
      <c r="I252" s="274"/>
      <c r="J252" s="270"/>
      <c r="K252" s="270"/>
      <c r="L252" s="275"/>
      <c r="M252" s="276"/>
      <c r="N252" s="277"/>
      <c r="O252" s="277"/>
      <c r="P252" s="277"/>
      <c r="Q252" s="277"/>
      <c r="R252" s="277"/>
      <c r="S252" s="277"/>
      <c r="T252" s="278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9" t="s">
        <v>170</v>
      </c>
      <c r="AU252" s="279" t="s">
        <v>85</v>
      </c>
      <c r="AV252" s="15" t="s">
        <v>164</v>
      </c>
      <c r="AW252" s="15" t="s">
        <v>33</v>
      </c>
      <c r="AX252" s="15" t="s">
        <v>85</v>
      </c>
      <c r="AY252" s="279" t="s">
        <v>156</v>
      </c>
    </row>
    <row r="253" s="2" customFormat="1" ht="21.75" customHeight="1">
      <c r="A253" s="38"/>
      <c r="B253" s="39"/>
      <c r="C253" s="258" t="s">
        <v>388</v>
      </c>
      <c r="D253" s="258" t="s">
        <v>223</v>
      </c>
      <c r="E253" s="259" t="s">
        <v>372</v>
      </c>
      <c r="F253" s="260" t="s">
        <v>373</v>
      </c>
      <c r="G253" s="261" t="s">
        <v>1</v>
      </c>
      <c r="H253" s="262">
        <v>1</v>
      </c>
      <c r="I253" s="263"/>
      <c r="J253" s="264">
        <f>ROUND(I253*H253,2)</f>
        <v>0</v>
      </c>
      <c r="K253" s="260" t="s">
        <v>163</v>
      </c>
      <c r="L253" s="265"/>
      <c r="M253" s="266" t="s">
        <v>1</v>
      </c>
      <c r="N253" s="267" t="s">
        <v>43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358</v>
      </c>
      <c r="AT253" s="229" t="s">
        <v>223</v>
      </c>
      <c r="AU253" s="229" t="s">
        <v>85</v>
      </c>
      <c r="AY253" s="17" t="s">
        <v>156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165</v>
      </c>
      <c r="BK253" s="230">
        <f>ROUND(I253*H253,2)</f>
        <v>0</v>
      </c>
      <c r="BL253" s="17" t="s">
        <v>358</v>
      </c>
      <c r="BM253" s="229" t="s">
        <v>594</v>
      </c>
    </row>
    <row r="254" s="2" customFormat="1">
      <c r="A254" s="38"/>
      <c r="B254" s="39"/>
      <c r="C254" s="40"/>
      <c r="D254" s="231" t="s">
        <v>167</v>
      </c>
      <c r="E254" s="40"/>
      <c r="F254" s="232" t="s">
        <v>373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167</v>
      </c>
      <c r="AU254" s="17" t="s">
        <v>85</v>
      </c>
    </row>
    <row r="255" s="2" customFormat="1">
      <c r="A255" s="38"/>
      <c r="B255" s="39"/>
      <c r="C255" s="40"/>
      <c r="D255" s="231" t="s">
        <v>168</v>
      </c>
      <c r="E255" s="40"/>
      <c r="F255" s="236" t="s">
        <v>375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168</v>
      </c>
      <c r="AU255" s="17" t="s">
        <v>85</v>
      </c>
    </row>
    <row r="256" s="13" customFormat="1">
      <c r="A256" s="13"/>
      <c r="B256" s="237"/>
      <c r="C256" s="238"/>
      <c r="D256" s="231" t="s">
        <v>170</v>
      </c>
      <c r="E256" s="239" t="s">
        <v>1</v>
      </c>
      <c r="F256" s="240" t="s">
        <v>376</v>
      </c>
      <c r="G256" s="238"/>
      <c r="H256" s="239" t="s">
        <v>1</v>
      </c>
      <c r="I256" s="241"/>
      <c r="J256" s="238"/>
      <c r="K256" s="238"/>
      <c r="L256" s="242"/>
      <c r="M256" s="243"/>
      <c r="N256" s="244"/>
      <c r="O256" s="244"/>
      <c r="P256" s="244"/>
      <c r="Q256" s="244"/>
      <c r="R256" s="244"/>
      <c r="S256" s="244"/>
      <c r="T256" s="24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6" t="s">
        <v>170</v>
      </c>
      <c r="AU256" s="246" t="s">
        <v>85</v>
      </c>
      <c r="AV256" s="13" t="s">
        <v>85</v>
      </c>
      <c r="AW256" s="13" t="s">
        <v>33</v>
      </c>
      <c r="AX256" s="13" t="s">
        <v>77</v>
      </c>
      <c r="AY256" s="246" t="s">
        <v>156</v>
      </c>
    </row>
    <row r="257" s="14" customFormat="1">
      <c r="A257" s="14"/>
      <c r="B257" s="247"/>
      <c r="C257" s="248"/>
      <c r="D257" s="231" t="s">
        <v>170</v>
      </c>
      <c r="E257" s="249" t="s">
        <v>1</v>
      </c>
      <c r="F257" s="250" t="s">
        <v>85</v>
      </c>
      <c r="G257" s="248"/>
      <c r="H257" s="251">
        <v>1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7" t="s">
        <v>170</v>
      </c>
      <c r="AU257" s="257" t="s">
        <v>85</v>
      </c>
      <c r="AV257" s="14" t="s">
        <v>165</v>
      </c>
      <c r="AW257" s="14" t="s">
        <v>33</v>
      </c>
      <c r="AX257" s="14" t="s">
        <v>85</v>
      </c>
      <c r="AY257" s="257" t="s">
        <v>156</v>
      </c>
    </row>
    <row r="258" s="2" customFormat="1" ht="24.15" customHeight="1">
      <c r="A258" s="38"/>
      <c r="B258" s="39"/>
      <c r="C258" s="258" t="s">
        <v>394</v>
      </c>
      <c r="D258" s="258" t="s">
        <v>223</v>
      </c>
      <c r="E258" s="259" t="s">
        <v>395</v>
      </c>
      <c r="F258" s="260" t="s">
        <v>396</v>
      </c>
      <c r="G258" s="261" t="s">
        <v>219</v>
      </c>
      <c r="H258" s="262">
        <v>1</v>
      </c>
      <c r="I258" s="263"/>
      <c r="J258" s="264">
        <f>ROUND(I258*H258,2)</f>
        <v>0</v>
      </c>
      <c r="K258" s="260" t="s">
        <v>317</v>
      </c>
      <c r="L258" s="265"/>
      <c r="M258" s="266" t="s">
        <v>1</v>
      </c>
      <c r="N258" s="267" t="s">
        <v>43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358</v>
      </c>
      <c r="AT258" s="229" t="s">
        <v>223</v>
      </c>
      <c r="AU258" s="229" t="s">
        <v>85</v>
      </c>
      <c r="AY258" s="17" t="s">
        <v>156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165</v>
      </c>
      <c r="BK258" s="230">
        <f>ROUND(I258*H258,2)</f>
        <v>0</v>
      </c>
      <c r="BL258" s="17" t="s">
        <v>358</v>
      </c>
      <c r="BM258" s="229" t="s">
        <v>595</v>
      </c>
    </row>
    <row r="259" s="2" customFormat="1">
      <c r="A259" s="38"/>
      <c r="B259" s="39"/>
      <c r="C259" s="40"/>
      <c r="D259" s="231" t="s">
        <v>167</v>
      </c>
      <c r="E259" s="40"/>
      <c r="F259" s="232" t="s">
        <v>396</v>
      </c>
      <c r="G259" s="40"/>
      <c r="H259" s="40"/>
      <c r="I259" s="233"/>
      <c r="J259" s="40"/>
      <c r="K259" s="40"/>
      <c r="L259" s="44"/>
      <c r="M259" s="234"/>
      <c r="N259" s="235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167</v>
      </c>
      <c r="AU259" s="17" t="s">
        <v>85</v>
      </c>
    </row>
    <row r="260" s="13" customFormat="1">
      <c r="A260" s="13"/>
      <c r="B260" s="237"/>
      <c r="C260" s="238"/>
      <c r="D260" s="231" t="s">
        <v>170</v>
      </c>
      <c r="E260" s="239" t="s">
        <v>1</v>
      </c>
      <c r="F260" s="240" t="s">
        <v>398</v>
      </c>
      <c r="G260" s="238"/>
      <c r="H260" s="239" t="s">
        <v>1</v>
      </c>
      <c r="I260" s="241"/>
      <c r="J260" s="238"/>
      <c r="K260" s="238"/>
      <c r="L260" s="242"/>
      <c r="M260" s="243"/>
      <c r="N260" s="244"/>
      <c r="O260" s="244"/>
      <c r="P260" s="244"/>
      <c r="Q260" s="244"/>
      <c r="R260" s="244"/>
      <c r="S260" s="244"/>
      <c r="T260" s="24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6" t="s">
        <v>170</v>
      </c>
      <c r="AU260" s="246" t="s">
        <v>85</v>
      </c>
      <c r="AV260" s="13" t="s">
        <v>85</v>
      </c>
      <c r="AW260" s="13" t="s">
        <v>33</v>
      </c>
      <c r="AX260" s="13" t="s">
        <v>77</v>
      </c>
      <c r="AY260" s="246" t="s">
        <v>156</v>
      </c>
    </row>
    <row r="261" s="14" customFormat="1">
      <c r="A261" s="14"/>
      <c r="B261" s="247"/>
      <c r="C261" s="248"/>
      <c r="D261" s="231" t="s">
        <v>170</v>
      </c>
      <c r="E261" s="249" t="s">
        <v>1</v>
      </c>
      <c r="F261" s="250" t="s">
        <v>85</v>
      </c>
      <c r="G261" s="248"/>
      <c r="H261" s="251">
        <v>1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7" t="s">
        <v>170</v>
      </c>
      <c r="AU261" s="257" t="s">
        <v>85</v>
      </c>
      <c r="AV261" s="14" t="s">
        <v>165</v>
      </c>
      <c r="AW261" s="14" t="s">
        <v>33</v>
      </c>
      <c r="AX261" s="14" t="s">
        <v>85</v>
      </c>
      <c r="AY261" s="257" t="s">
        <v>156</v>
      </c>
    </row>
    <row r="262" s="2" customFormat="1" ht="16.5" customHeight="1">
      <c r="A262" s="38"/>
      <c r="B262" s="39"/>
      <c r="C262" s="218" t="s">
        <v>326</v>
      </c>
      <c r="D262" s="218" t="s">
        <v>159</v>
      </c>
      <c r="E262" s="219" t="s">
        <v>596</v>
      </c>
      <c r="F262" s="220" t="s">
        <v>597</v>
      </c>
      <c r="G262" s="221" t="s">
        <v>356</v>
      </c>
      <c r="H262" s="222">
        <v>4</v>
      </c>
      <c r="I262" s="223"/>
      <c r="J262" s="224">
        <f>ROUND(I262*H262,2)</f>
        <v>0</v>
      </c>
      <c r="K262" s="220" t="s">
        <v>177</v>
      </c>
      <c r="L262" s="44"/>
      <c r="M262" s="225" t="s">
        <v>1</v>
      </c>
      <c r="N262" s="226" t="s">
        <v>43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358</v>
      </c>
      <c r="AT262" s="229" t="s">
        <v>159</v>
      </c>
      <c r="AU262" s="229" t="s">
        <v>85</v>
      </c>
      <c r="AY262" s="17" t="s">
        <v>156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165</v>
      </c>
      <c r="BK262" s="230">
        <f>ROUND(I262*H262,2)</f>
        <v>0</v>
      </c>
      <c r="BL262" s="17" t="s">
        <v>358</v>
      </c>
      <c r="BM262" s="229" t="s">
        <v>598</v>
      </c>
    </row>
    <row r="263" s="2" customFormat="1">
      <c r="A263" s="38"/>
      <c r="B263" s="39"/>
      <c r="C263" s="40"/>
      <c r="D263" s="231" t="s">
        <v>167</v>
      </c>
      <c r="E263" s="40"/>
      <c r="F263" s="232" t="s">
        <v>599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167</v>
      </c>
      <c r="AU263" s="17" t="s">
        <v>85</v>
      </c>
    </row>
    <row r="264" s="13" customFormat="1">
      <c r="A264" s="13"/>
      <c r="B264" s="237"/>
      <c r="C264" s="238"/>
      <c r="D264" s="231" t="s">
        <v>170</v>
      </c>
      <c r="E264" s="239" t="s">
        <v>1</v>
      </c>
      <c r="F264" s="240" t="s">
        <v>600</v>
      </c>
      <c r="G264" s="238"/>
      <c r="H264" s="239" t="s">
        <v>1</v>
      </c>
      <c r="I264" s="241"/>
      <c r="J264" s="238"/>
      <c r="K264" s="238"/>
      <c r="L264" s="242"/>
      <c r="M264" s="243"/>
      <c r="N264" s="244"/>
      <c r="O264" s="244"/>
      <c r="P264" s="244"/>
      <c r="Q264" s="244"/>
      <c r="R264" s="244"/>
      <c r="S264" s="244"/>
      <c r="T264" s="24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6" t="s">
        <v>170</v>
      </c>
      <c r="AU264" s="246" t="s">
        <v>85</v>
      </c>
      <c r="AV264" s="13" t="s">
        <v>85</v>
      </c>
      <c r="AW264" s="13" t="s">
        <v>33</v>
      </c>
      <c r="AX264" s="13" t="s">
        <v>77</v>
      </c>
      <c r="AY264" s="246" t="s">
        <v>156</v>
      </c>
    </row>
    <row r="265" s="14" customFormat="1">
      <c r="A265" s="14"/>
      <c r="B265" s="247"/>
      <c r="C265" s="248"/>
      <c r="D265" s="231" t="s">
        <v>170</v>
      </c>
      <c r="E265" s="249" t="s">
        <v>1</v>
      </c>
      <c r="F265" s="250" t="s">
        <v>164</v>
      </c>
      <c r="G265" s="248"/>
      <c r="H265" s="251">
        <v>4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7" t="s">
        <v>170</v>
      </c>
      <c r="AU265" s="257" t="s">
        <v>85</v>
      </c>
      <c r="AV265" s="14" t="s">
        <v>165</v>
      </c>
      <c r="AW265" s="14" t="s">
        <v>33</v>
      </c>
      <c r="AX265" s="14" t="s">
        <v>85</v>
      </c>
      <c r="AY265" s="257" t="s">
        <v>156</v>
      </c>
    </row>
    <row r="266" s="2" customFormat="1" ht="16.5" customHeight="1">
      <c r="A266" s="38"/>
      <c r="B266" s="39"/>
      <c r="C266" s="258" t="s">
        <v>405</v>
      </c>
      <c r="D266" s="258" t="s">
        <v>223</v>
      </c>
      <c r="E266" s="259" t="s">
        <v>384</v>
      </c>
      <c r="F266" s="260" t="s">
        <v>385</v>
      </c>
      <c r="G266" s="261" t="s">
        <v>219</v>
      </c>
      <c r="H266" s="262">
        <v>1</v>
      </c>
      <c r="I266" s="263"/>
      <c r="J266" s="264">
        <f>ROUND(I266*H266,2)</f>
        <v>0</v>
      </c>
      <c r="K266" s="260" t="s">
        <v>163</v>
      </c>
      <c r="L266" s="265"/>
      <c r="M266" s="266" t="s">
        <v>1</v>
      </c>
      <c r="N266" s="267" t="s">
        <v>43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358</v>
      </c>
      <c r="AT266" s="229" t="s">
        <v>223</v>
      </c>
      <c r="AU266" s="229" t="s">
        <v>85</v>
      </c>
      <c r="AY266" s="17" t="s">
        <v>156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165</v>
      </c>
      <c r="BK266" s="230">
        <f>ROUND(I266*H266,2)</f>
        <v>0</v>
      </c>
      <c r="BL266" s="17" t="s">
        <v>358</v>
      </c>
      <c r="BM266" s="229" t="s">
        <v>601</v>
      </c>
    </row>
    <row r="267" s="2" customFormat="1">
      <c r="A267" s="38"/>
      <c r="B267" s="39"/>
      <c r="C267" s="40"/>
      <c r="D267" s="231" t="s">
        <v>167</v>
      </c>
      <c r="E267" s="40"/>
      <c r="F267" s="232" t="s">
        <v>385</v>
      </c>
      <c r="G267" s="40"/>
      <c r="H267" s="40"/>
      <c r="I267" s="233"/>
      <c r="J267" s="40"/>
      <c r="K267" s="40"/>
      <c r="L267" s="44"/>
      <c r="M267" s="234"/>
      <c r="N267" s="23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167</v>
      </c>
      <c r="AU267" s="17" t="s">
        <v>85</v>
      </c>
    </row>
    <row r="268" s="2" customFormat="1">
      <c r="A268" s="38"/>
      <c r="B268" s="39"/>
      <c r="C268" s="40"/>
      <c r="D268" s="231" t="s">
        <v>168</v>
      </c>
      <c r="E268" s="40"/>
      <c r="F268" s="236" t="s">
        <v>602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168</v>
      </c>
      <c r="AU268" s="17" t="s">
        <v>85</v>
      </c>
    </row>
    <row r="269" s="14" customFormat="1">
      <c r="A269" s="14"/>
      <c r="B269" s="247"/>
      <c r="C269" s="248"/>
      <c r="D269" s="231" t="s">
        <v>170</v>
      </c>
      <c r="E269" s="249" t="s">
        <v>1</v>
      </c>
      <c r="F269" s="250" t="s">
        <v>85</v>
      </c>
      <c r="G269" s="248"/>
      <c r="H269" s="251">
        <v>1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7" t="s">
        <v>170</v>
      </c>
      <c r="AU269" s="257" t="s">
        <v>85</v>
      </c>
      <c r="AV269" s="14" t="s">
        <v>165</v>
      </c>
      <c r="AW269" s="14" t="s">
        <v>33</v>
      </c>
      <c r="AX269" s="14" t="s">
        <v>85</v>
      </c>
      <c r="AY269" s="257" t="s">
        <v>156</v>
      </c>
    </row>
    <row r="270" s="2" customFormat="1" ht="16.5" customHeight="1">
      <c r="A270" s="38"/>
      <c r="B270" s="39"/>
      <c r="C270" s="218" t="s">
        <v>410</v>
      </c>
      <c r="D270" s="218" t="s">
        <v>159</v>
      </c>
      <c r="E270" s="219" t="s">
        <v>399</v>
      </c>
      <c r="F270" s="220" t="s">
        <v>400</v>
      </c>
      <c r="G270" s="221" t="s">
        <v>356</v>
      </c>
      <c r="H270" s="222">
        <v>4</v>
      </c>
      <c r="I270" s="223"/>
      <c r="J270" s="224">
        <f>ROUND(I270*H270,2)</f>
        <v>0</v>
      </c>
      <c r="K270" s="220" t="s">
        <v>177</v>
      </c>
      <c r="L270" s="44"/>
      <c r="M270" s="225" t="s">
        <v>1</v>
      </c>
      <c r="N270" s="226" t="s">
        <v>43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358</v>
      </c>
      <c r="AT270" s="229" t="s">
        <v>159</v>
      </c>
      <c r="AU270" s="229" t="s">
        <v>85</v>
      </c>
      <c r="AY270" s="17" t="s">
        <v>156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165</v>
      </c>
      <c r="BK270" s="230">
        <f>ROUND(I270*H270,2)</f>
        <v>0</v>
      </c>
      <c r="BL270" s="17" t="s">
        <v>358</v>
      </c>
      <c r="BM270" s="229" t="s">
        <v>603</v>
      </c>
    </row>
    <row r="271" s="2" customFormat="1">
      <c r="A271" s="38"/>
      <c r="B271" s="39"/>
      <c r="C271" s="40"/>
      <c r="D271" s="231" t="s">
        <v>167</v>
      </c>
      <c r="E271" s="40"/>
      <c r="F271" s="232" t="s">
        <v>402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167</v>
      </c>
      <c r="AU271" s="17" t="s">
        <v>85</v>
      </c>
    </row>
    <row r="272" s="13" customFormat="1">
      <c r="A272" s="13"/>
      <c r="B272" s="237"/>
      <c r="C272" s="238"/>
      <c r="D272" s="231" t="s">
        <v>170</v>
      </c>
      <c r="E272" s="239" t="s">
        <v>1</v>
      </c>
      <c r="F272" s="240" t="s">
        <v>403</v>
      </c>
      <c r="G272" s="238"/>
      <c r="H272" s="239" t="s">
        <v>1</v>
      </c>
      <c r="I272" s="241"/>
      <c r="J272" s="238"/>
      <c r="K272" s="238"/>
      <c r="L272" s="242"/>
      <c r="M272" s="243"/>
      <c r="N272" s="244"/>
      <c r="O272" s="244"/>
      <c r="P272" s="244"/>
      <c r="Q272" s="244"/>
      <c r="R272" s="244"/>
      <c r="S272" s="244"/>
      <c r="T272" s="24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6" t="s">
        <v>170</v>
      </c>
      <c r="AU272" s="246" t="s">
        <v>85</v>
      </c>
      <c r="AV272" s="13" t="s">
        <v>85</v>
      </c>
      <c r="AW272" s="13" t="s">
        <v>33</v>
      </c>
      <c r="AX272" s="13" t="s">
        <v>77</v>
      </c>
      <c r="AY272" s="246" t="s">
        <v>156</v>
      </c>
    </row>
    <row r="273" s="13" customFormat="1">
      <c r="A273" s="13"/>
      <c r="B273" s="237"/>
      <c r="C273" s="238"/>
      <c r="D273" s="231" t="s">
        <v>170</v>
      </c>
      <c r="E273" s="239" t="s">
        <v>1</v>
      </c>
      <c r="F273" s="240" t="s">
        <v>404</v>
      </c>
      <c r="G273" s="238"/>
      <c r="H273" s="239" t="s">
        <v>1</v>
      </c>
      <c r="I273" s="241"/>
      <c r="J273" s="238"/>
      <c r="K273" s="238"/>
      <c r="L273" s="242"/>
      <c r="M273" s="243"/>
      <c r="N273" s="244"/>
      <c r="O273" s="244"/>
      <c r="P273" s="244"/>
      <c r="Q273" s="244"/>
      <c r="R273" s="244"/>
      <c r="S273" s="244"/>
      <c r="T273" s="24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6" t="s">
        <v>170</v>
      </c>
      <c r="AU273" s="246" t="s">
        <v>85</v>
      </c>
      <c r="AV273" s="13" t="s">
        <v>85</v>
      </c>
      <c r="AW273" s="13" t="s">
        <v>33</v>
      </c>
      <c r="AX273" s="13" t="s">
        <v>77</v>
      </c>
      <c r="AY273" s="246" t="s">
        <v>156</v>
      </c>
    </row>
    <row r="274" s="14" customFormat="1">
      <c r="A274" s="14"/>
      <c r="B274" s="247"/>
      <c r="C274" s="248"/>
      <c r="D274" s="231" t="s">
        <v>170</v>
      </c>
      <c r="E274" s="249" t="s">
        <v>1</v>
      </c>
      <c r="F274" s="250" t="s">
        <v>164</v>
      </c>
      <c r="G274" s="248"/>
      <c r="H274" s="251">
        <v>4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7" t="s">
        <v>170</v>
      </c>
      <c r="AU274" s="257" t="s">
        <v>85</v>
      </c>
      <c r="AV274" s="14" t="s">
        <v>165</v>
      </c>
      <c r="AW274" s="14" t="s">
        <v>33</v>
      </c>
      <c r="AX274" s="14" t="s">
        <v>85</v>
      </c>
      <c r="AY274" s="257" t="s">
        <v>156</v>
      </c>
    </row>
    <row r="275" s="2" customFormat="1" ht="16.5" customHeight="1">
      <c r="A275" s="38"/>
      <c r="B275" s="39"/>
      <c r="C275" s="258" t="s">
        <v>415</v>
      </c>
      <c r="D275" s="258" t="s">
        <v>223</v>
      </c>
      <c r="E275" s="259" t="s">
        <v>406</v>
      </c>
      <c r="F275" s="260" t="s">
        <v>407</v>
      </c>
      <c r="G275" s="261" t="s">
        <v>219</v>
      </c>
      <c r="H275" s="262">
        <v>1</v>
      </c>
      <c r="I275" s="263"/>
      <c r="J275" s="264">
        <f>ROUND(I275*H275,2)</f>
        <v>0</v>
      </c>
      <c r="K275" s="260" t="s">
        <v>317</v>
      </c>
      <c r="L275" s="265"/>
      <c r="M275" s="266" t="s">
        <v>1</v>
      </c>
      <c r="N275" s="267" t="s">
        <v>43</v>
      </c>
      <c r="O275" s="91"/>
      <c r="P275" s="227">
        <f>O275*H275</f>
        <v>0</v>
      </c>
      <c r="Q275" s="227">
        <v>0.0014599999999999999</v>
      </c>
      <c r="R275" s="227">
        <f>Q275*H275</f>
        <v>0.0014599999999999999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358</v>
      </c>
      <c r="AT275" s="229" t="s">
        <v>223</v>
      </c>
      <c r="AU275" s="229" t="s">
        <v>85</v>
      </c>
      <c r="AY275" s="17" t="s">
        <v>156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165</v>
      </c>
      <c r="BK275" s="230">
        <f>ROUND(I275*H275,2)</f>
        <v>0</v>
      </c>
      <c r="BL275" s="17" t="s">
        <v>358</v>
      </c>
      <c r="BM275" s="229" t="s">
        <v>604</v>
      </c>
    </row>
    <row r="276" s="2" customFormat="1">
      <c r="A276" s="38"/>
      <c r="B276" s="39"/>
      <c r="C276" s="40"/>
      <c r="D276" s="231" t="s">
        <v>167</v>
      </c>
      <c r="E276" s="40"/>
      <c r="F276" s="232" t="s">
        <v>407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167</v>
      </c>
      <c r="AU276" s="17" t="s">
        <v>85</v>
      </c>
    </row>
    <row r="277" s="2" customFormat="1">
      <c r="A277" s="38"/>
      <c r="B277" s="39"/>
      <c r="C277" s="40"/>
      <c r="D277" s="231" t="s">
        <v>168</v>
      </c>
      <c r="E277" s="40"/>
      <c r="F277" s="236" t="s">
        <v>605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168</v>
      </c>
      <c r="AU277" s="17" t="s">
        <v>85</v>
      </c>
    </row>
    <row r="278" s="2" customFormat="1" ht="16.5" customHeight="1">
      <c r="A278" s="38"/>
      <c r="B278" s="39"/>
      <c r="C278" s="258" t="s">
        <v>420</v>
      </c>
      <c r="D278" s="258" t="s">
        <v>223</v>
      </c>
      <c r="E278" s="259" t="s">
        <v>411</v>
      </c>
      <c r="F278" s="260" t="s">
        <v>412</v>
      </c>
      <c r="G278" s="261" t="s">
        <v>219</v>
      </c>
      <c r="H278" s="262">
        <v>1</v>
      </c>
      <c r="I278" s="263"/>
      <c r="J278" s="264">
        <f>ROUND(I278*H278,2)</f>
        <v>0</v>
      </c>
      <c r="K278" s="260" t="s">
        <v>317</v>
      </c>
      <c r="L278" s="265"/>
      <c r="M278" s="266" t="s">
        <v>1</v>
      </c>
      <c r="N278" s="267" t="s">
        <v>43</v>
      </c>
      <c r="O278" s="91"/>
      <c r="P278" s="227">
        <f>O278*H278</f>
        <v>0</v>
      </c>
      <c r="Q278" s="227">
        <v>0.0016100000000000001</v>
      </c>
      <c r="R278" s="227">
        <f>Q278*H278</f>
        <v>0.0016100000000000001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358</v>
      </c>
      <c r="AT278" s="229" t="s">
        <v>223</v>
      </c>
      <c r="AU278" s="229" t="s">
        <v>85</v>
      </c>
      <c r="AY278" s="17" t="s">
        <v>156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165</v>
      </c>
      <c r="BK278" s="230">
        <f>ROUND(I278*H278,2)</f>
        <v>0</v>
      </c>
      <c r="BL278" s="17" t="s">
        <v>358</v>
      </c>
      <c r="BM278" s="229" t="s">
        <v>606</v>
      </c>
    </row>
    <row r="279" s="2" customFormat="1">
      <c r="A279" s="38"/>
      <c r="B279" s="39"/>
      <c r="C279" s="40"/>
      <c r="D279" s="231" t="s">
        <v>167</v>
      </c>
      <c r="E279" s="40"/>
      <c r="F279" s="232" t="s">
        <v>412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167</v>
      </c>
      <c r="AU279" s="17" t="s">
        <v>85</v>
      </c>
    </row>
    <row r="280" s="2" customFormat="1">
      <c r="A280" s="38"/>
      <c r="B280" s="39"/>
      <c r="C280" s="40"/>
      <c r="D280" s="231" t="s">
        <v>168</v>
      </c>
      <c r="E280" s="40"/>
      <c r="F280" s="236" t="s">
        <v>607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168</v>
      </c>
      <c r="AU280" s="17" t="s">
        <v>85</v>
      </c>
    </row>
    <row r="281" s="2" customFormat="1" ht="16.5" customHeight="1">
      <c r="A281" s="38"/>
      <c r="B281" s="39"/>
      <c r="C281" s="258" t="s">
        <v>425</v>
      </c>
      <c r="D281" s="258" t="s">
        <v>223</v>
      </c>
      <c r="E281" s="259" t="s">
        <v>416</v>
      </c>
      <c r="F281" s="260" t="s">
        <v>417</v>
      </c>
      <c r="G281" s="261" t="s">
        <v>219</v>
      </c>
      <c r="H281" s="262">
        <v>1</v>
      </c>
      <c r="I281" s="263"/>
      <c r="J281" s="264">
        <f>ROUND(I281*H281,2)</f>
        <v>0</v>
      </c>
      <c r="K281" s="260" t="s">
        <v>317</v>
      </c>
      <c r="L281" s="265"/>
      <c r="M281" s="266" t="s">
        <v>1</v>
      </c>
      <c r="N281" s="267" t="s">
        <v>43</v>
      </c>
      <c r="O281" s="91"/>
      <c r="P281" s="227">
        <f>O281*H281</f>
        <v>0</v>
      </c>
      <c r="Q281" s="227">
        <v>0.0048799999999999998</v>
      </c>
      <c r="R281" s="227">
        <f>Q281*H281</f>
        <v>0.0048799999999999998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358</v>
      </c>
      <c r="AT281" s="229" t="s">
        <v>223</v>
      </c>
      <c r="AU281" s="229" t="s">
        <v>85</v>
      </c>
      <c r="AY281" s="17" t="s">
        <v>156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165</v>
      </c>
      <c r="BK281" s="230">
        <f>ROUND(I281*H281,2)</f>
        <v>0</v>
      </c>
      <c r="BL281" s="17" t="s">
        <v>358</v>
      </c>
      <c r="BM281" s="229" t="s">
        <v>608</v>
      </c>
    </row>
    <row r="282" s="2" customFormat="1">
      <c r="A282" s="38"/>
      <c r="B282" s="39"/>
      <c r="C282" s="40"/>
      <c r="D282" s="231" t="s">
        <v>167</v>
      </c>
      <c r="E282" s="40"/>
      <c r="F282" s="232" t="s">
        <v>417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167</v>
      </c>
      <c r="AU282" s="17" t="s">
        <v>85</v>
      </c>
    </row>
    <row r="283" s="2" customFormat="1">
      <c r="A283" s="38"/>
      <c r="B283" s="39"/>
      <c r="C283" s="40"/>
      <c r="D283" s="231" t="s">
        <v>168</v>
      </c>
      <c r="E283" s="40"/>
      <c r="F283" s="236" t="s">
        <v>609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168</v>
      </c>
      <c r="AU283" s="17" t="s">
        <v>85</v>
      </c>
    </row>
    <row r="284" s="2" customFormat="1" ht="16.5" customHeight="1">
      <c r="A284" s="38"/>
      <c r="B284" s="39"/>
      <c r="C284" s="258" t="s">
        <v>519</v>
      </c>
      <c r="D284" s="258" t="s">
        <v>223</v>
      </c>
      <c r="E284" s="259" t="s">
        <v>421</v>
      </c>
      <c r="F284" s="260" t="s">
        <v>422</v>
      </c>
      <c r="G284" s="261" t="s">
        <v>219</v>
      </c>
      <c r="H284" s="262">
        <v>1</v>
      </c>
      <c r="I284" s="263"/>
      <c r="J284" s="264">
        <f>ROUND(I284*H284,2)</f>
        <v>0</v>
      </c>
      <c r="K284" s="260" t="s">
        <v>317</v>
      </c>
      <c r="L284" s="265"/>
      <c r="M284" s="266" t="s">
        <v>1</v>
      </c>
      <c r="N284" s="267" t="s">
        <v>43</v>
      </c>
      <c r="O284" s="91"/>
      <c r="P284" s="227">
        <f>O284*H284</f>
        <v>0</v>
      </c>
      <c r="Q284" s="227">
        <v>0.00131</v>
      </c>
      <c r="R284" s="227">
        <f>Q284*H284</f>
        <v>0.00131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358</v>
      </c>
      <c r="AT284" s="229" t="s">
        <v>223</v>
      </c>
      <c r="AU284" s="229" t="s">
        <v>85</v>
      </c>
      <c r="AY284" s="17" t="s">
        <v>156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165</v>
      </c>
      <c r="BK284" s="230">
        <f>ROUND(I284*H284,2)</f>
        <v>0</v>
      </c>
      <c r="BL284" s="17" t="s">
        <v>358</v>
      </c>
      <c r="BM284" s="229" t="s">
        <v>610</v>
      </c>
    </row>
    <row r="285" s="2" customFormat="1">
      <c r="A285" s="38"/>
      <c r="B285" s="39"/>
      <c r="C285" s="40"/>
      <c r="D285" s="231" t="s">
        <v>167</v>
      </c>
      <c r="E285" s="40"/>
      <c r="F285" s="232" t="s">
        <v>422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167</v>
      </c>
      <c r="AU285" s="17" t="s">
        <v>85</v>
      </c>
    </row>
    <row r="286" s="2" customFormat="1">
      <c r="A286" s="38"/>
      <c r="B286" s="39"/>
      <c r="C286" s="40"/>
      <c r="D286" s="231" t="s">
        <v>168</v>
      </c>
      <c r="E286" s="40"/>
      <c r="F286" s="236" t="s">
        <v>611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168</v>
      </c>
      <c r="AU286" s="17" t="s">
        <v>85</v>
      </c>
    </row>
    <row r="287" s="2" customFormat="1" ht="16.5" customHeight="1">
      <c r="A287" s="38"/>
      <c r="B287" s="39"/>
      <c r="C287" s="258" t="s">
        <v>522</v>
      </c>
      <c r="D287" s="258" t="s">
        <v>223</v>
      </c>
      <c r="E287" s="259" t="s">
        <v>426</v>
      </c>
      <c r="F287" s="260" t="s">
        <v>427</v>
      </c>
      <c r="G287" s="261" t="s">
        <v>219</v>
      </c>
      <c r="H287" s="262">
        <v>1</v>
      </c>
      <c r="I287" s="263"/>
      <c r="J287" s="264">
        <f>ROUND(I287*H287,2)</f>
        <v>0</v>
      </c>
      <c r="K287" s="260" t="s">
        <v>317</v>
      </c>
      <c r="L287" s="265"/>
      <c r="M287" s="266" t="s">
        <v>1</v>
      </c>
      <c r="N287" s="267" t="s">
        <v>43</v>
      </c>
      <c r="O287" s="91"/>
      <c r="P287" s="227">
        <f>O287*H287</f>
        <v>0</v>
      </c>
      <c r="Q287" s="227">
        <v>0.00042999999999999999</v>
      </c>
      <c r="R287" s="227">
        <f>Q287*H287</f>
        <v>0.00042999999999999999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358</v>
      </c>
      <c r="AT287" s="229" t="s">
        <v>223</v>
      </c>
      <c r="AU287" s="229" t="s">
        <v>85</v>
      </c>
      <c r="AY287" s="17" t="s">
        <v>156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165</v>
      </c>
      <c r="BK287" s="230">
        <f>ROUND(I287*H287,2)</f>
        <v>0</v>
      </c>
      <c r="BL287" s="17" t="s">
        <v>358</v>
      </c>
      <c r="BM287" s="229" t="s">
        <v>612</v>
      </c>
    </row>
    <row r="288" s="2" customFormat="1">
      <c r="A288" s="38"/>
      <c r="B288" s="39"/>
      <c r="C288" s="40"/>
      <c r="D288" s="231" t="s">
        <v>167</v>
      </c>
      <c r="E288" s="40"/>
      <c r="F288" s="232" t="s">
        <v>427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167</v>
      </c>
      <c r="AU288" s="17" t="s">
        <v>85</v>
      </c>
    </row>
    <row r="289" s="2" customFormat="1">
      <c r="A289" s="38"/>
      <c r="B289" s="39"/>
      <c r="C289" s="40"/>
      <c r="D289" s="231" t="s">
        <v>168</v>
      </c>
      <c r="E289" s="40"/>
      <c r="F289" s="236" t="s">
        <v>613</v>
      </c>
      <c r="G289" s="40"/>
      <c r="H289" s="40"/>
      <c r="I289" s="233"/>
      <c r="J289" s="40"/>
      <c r="K289" s="40"/>
      <c r="L289" s="44"/>
      <c r="M289" s="280"/>
      <c r="N289" s="281"/>
      <c r="O289" s="282"/>
      <c r="P289" s="282"/>
      <c r="Q289" s="282"/>
      <c r="R289" s="282"/>
      <c r="S289" s="282"/>
      <c r="T289" s="283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168</v>
      </c>
      <c r="AU289" s="17" t="s">
        <v>85</v>
      </c>
    </row>
    <row r="290" s="2" customFormat="1" ht="6.96" customHeight="1">
      <c r="A290" s="38"/>
      <c r="B290" s="66"/>
      <c r="C290" s="67"/>
      <c r="D290" s="67"/>
      <c r="E290" s="67"/>
      <c r="F290" s="67"/>
      <c r="G290" s="67"/>
      <c r="H290" s="67"/>
      <c r="I290" s="67"/>
      <c r="J290" s="67"/>
      <c r="K290" s="67"/>
      <c r="L290" s="44"/>
      <c r="M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</row>
  </sheetData>
  <sheetProtection sheet="1" autoFilter="0" formatColumns="0" formatRows="0" objects="1" scenarios="1" spinCount="100000" saltValue="7DE+ESX/8a3fX3X531KQHLbHH6BUNcAQsa01U1w1r3Wt9pf3TVIbW1gqVdTrCuhWQM4FG1r4A5WkKVECmoHN4A==" hashValue="+3oYFj41TAibZfczWy7SOfN6fS23XdrBvH82El8eKsF823oF9pTnVEq+HV/WCcsn8NYdVvxuj0fgIUqSSR99Lg==" algorithmName="SHA-512" password="CC35"/>
  <autoFilter ref="C126:K28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kotlů na TP - byty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614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ROUND((SUM(BE126:BE287)),  2)</f>
        <v>0</v>
      </c>
      <c r="G33" s="38"/>
      <c r="H33" s="38"/>
      <c r="I33" s="155">
        <v>0.20999999999999999</v>
      </c>
      <c r="J33" s="154">
        <f>ROUND(((SUM(BE126:BE287))*I33),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ROUND((SUM(BF126:BF287)),  2)</f>
        <v>0</v>
      </c>
      <c r="G34" s="38"/>
      <c r="H34" s="38"/>
      <c r="I34" s="155">
        <v>0.14999999999999999</v>
      </c>
      <c r="J34" s="154">
        <f>ROUND(((SUM(BF126:BF287))*I34),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ROUND((SUM(BG126:BG287)),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ROUND((SUM(BH126:BH287)),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ROUND((SUM(BI126:BI287)),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kotlů na TP - byty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DOUBRAVNÍK - budova zastávky, BJ - IC6000311581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127</v>
      </c>
      <c r="D94" s="176"/>
      <c r="E94" s="176"/>
      <c r="F94" s="176"/>
      <c r="G94" s="176"/>
      <c r="H94" s="176"/>
      <c r="I94" s="176"/>
      <c r="J94" s="177" t="s">
        <v>128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129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9" customFormat="1" ht="24.96" customHeight="1">
      <c r="A97" s="9"/>
      <c r="B97" s="179"/>
      <c r="C97" s="180"/>
      <c r="D97" s="181" t="s">
        <v>131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132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133</v>
      </c>
      <c r="E99" s="188"/>
      <c r="F99" s="188"/>
      <c r="G99" s="188"/>
      <c r="H99" s="188"/>
      <c r="I99" s="188"/>
      <c r="J99" s="189">
        <f>J140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134</v>
      </c>
      <c r="E100" s="188"/>
      <c r="F100" s="188"/>
      <c r="G100" s="188"/>
      <c r="H100" s="188"/>
      <c r="I100" s="188"/>
      <c r="J100" s="189">
        <f>J151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135</v>
      </c>
      <c r="E101" s="182"/>
      <c r="F101" s="182"/>
      <c r="G101" s="182"/>
      <c r="H101" s="182"/>
      <c r="I101" s="182"/>
      <c r="J101" s="183">
        <f>J154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136</v>
      </c>
      <c r="E102" s="188"/>
      <c r="F102" s="188"/>
      <c r="G102" s="188"/>
      <c r="H102" s="188"/>
      <c r="I102" s="188"/>
      <c r="J102" s="189">
        <f>J155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137</v>
      </c>
      <c r="E103" s="188"/>
      <c r="F103" s="188"/>
      <c r="G103" s="188"/>
      <c r="H103" s="188"/>
      <c r="I103" s="188"/>
      <c r="J103" s="189">
        <f>J174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138</v>
      </c>
      <c r="E104" s="188"/>
      <c r="F104" s="188"/>
      <c r="G104" s="188"/>
      <c r="H104" s="188"/>
      <c r="I104" s="188"/>
      <c r="J104" s="189">
        <f>J190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139</v>
      </c>
      <c r="E105" s="188"/>
      <c r="F105" s="188"/>
      <c r="G105" s="188"/>
      <c r="H105" s="188"/>
      <c r="I105" s="188"/>
      <c r="J105" s="189">
        <f>J193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140</v>
      </c>
      <c r="E106" s="182"/>
      <c r="F106" s="182"/>
      <c r="G106" s="182"/>
      <c r="H106" s="182"/>
      <c r="I106" s="182"/>
      <c r="J106" s="183">
        <f>J222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141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výměna kotlů na TP - byty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124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04 - DOUBRAVNÍK - budova zastávky, BJ - IC6000311581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1. 2. 2022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Správa železnic, státní organizace</v>
      </c>
      <c r="G122" s="40"/>
      <c r="H122" s="40"/>
      <c r="I122" s="32" t="s">
        <v>32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IF(E18="","",E18)</f>
        <v>Vyplň údaj</v>
      </c>
      <c r="G123" s="40"/>
      <c r="H123" s="40"/>
      <c r="I123" s="32" t="s">
        <v>34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142</v>
      </c>
      <c r="D125" s="194" t="s">
        <v>62</v>
      </c>
      <c r="E125" s="194" t="s">
        <v>58</v>
      </c>
      <c r="F125" s="194" t="s">
        <v>59</v>
      </c>
      <c r="G125" s="194" t="s">
        <v>143</v>
      </c>
      <c r="H125" s="194" t="s">
        <v>144</v>
      </c>
      <c r="I125" s="194" t="s">
        <v>145</v>
      </c>
      <c r="J125" s="194" t="s">
        <v>128</v>
      </c>
      <c r="K125" s="195" t="s">
        <v>146</v>
      </c>
      <c r="L125" s="196"/>
      <c r="M125" s="100" t="s">
        <v>1</v>
      </c>
      <c r="N125" s="101" t="s">
        <v>41</v>
      </c>
      <c r="O125" s="101" t="s">
        <v>147</v>
      </c>
      <c r="P125" s="101" t="s">
        <v>148</v>
      </c>
      <c r="Q125" s="101" t="s">
        <v>149</v>
      </c>
      <c r="R125" s="101" t="s">
        <v>150</v>
      </c>
      <c r="S125" s="101" t="s">
        <v>151</v>
      </c>
      <c r="T125" s="102" t="s">
        <v>152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153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P127+P154+P222</f>
        <v>0</v>
      </c>
      <c r="Q126" s="104"/>
      <c r="R126" s="199">
        <f>R127+R154+R222</f>
        <v>0.43127271</v>
      </c>
      <c r="S126" s="104"/>
      <c r="T126" s="200">
        <f>T127+T154+T222</f>
        <v>0.23900000000000002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76</v>
      </c>
      <c r="AU126" s="17" t="s">
        <v>130</v>
      </c>
      <c r="BK126" s="201">
        <f>BK127+BK154+BK222</f>
        <v>0</v>
      </c>
    </row>
    <row r="127" s="12" customFormat="1" ht="25.92" customHeight="1">
      <c r="A127" s="12"/>
      <c r="B127" s="202"/>
      <c r="C127" s="203"/>
      <c r="D127" s="204" t="s">
        <v>76</v>
      </c>
      <c r="E127" s="205" t="s">
        <v>154</v>
      </c>
      <c r="F127" s="205" t="s">
        <v>155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P128+P140+P151</f>
        <v>0</v>
      </c>
      <c r="Q127" s="210"/>
      <c r="R127" s="211">
        <f>R128+R140+R151</f>
        <v>0.10162</v>
      </c>
      <c r="S127" s="210"/>
      <c r="T127" s="212">
        <f>T128+T140+T151</f>
        <v>0.012750000000000001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85</v>
      </c>
      <c r="AT127" s="214" t="s">
        <v>76</v>
      </c>
      <c r="AU127" s="214" t="s">
        <v>77</v>
      </c>
      <c r="AY127" s="213" t="s">
        <v>156</v>
      </c>
      <c r="BK127" s="215">
        <f>BK128+BK140+BK151</f>
        <v>0</v>
      </c>
    </row>
    <row r="128" s="12" customFormat="1" ht="22.8" customHeight="1">
      <c r="A128" s="12"/>
      <c r="B128" s="202"/>
      <c r="C128" s="203"/>
      <c r="D128" s="204" t="s">
        <v>76</v>
      </c>
      <c r="E128" s="216" t="s">
        <v>157</v>
      </c>
      <c r="F128" s="216" t="s">
        <v>158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SUM(P129:P139)</f>
        <v>0</v>
      </c>
      <c r="Q128" s="210"/>
      <c r="R128" s="211">
        <f>SUM(R129:R139)</f>
        <v>0.10162</v>
      </c>
      <c r="S128" s="210"/>
      <c r="T128" s="212">
        <f>SUM(T129:T139)</f>
        <v>0.012750000000000001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85</v>
      </c>
      <c r="AT128" s="214" t="s">
        <v>76</v>
      </c>
      <c r="AU128" s="214" t="s">
        <v>85</v>
      </c>
      <c r="AY128" s="213" t="s">
        <v>156</v>
      </c>
      <c r="BK128" s="215">
        <f>SUM(BK129:BK139)</f>
        <v>0</v>
      </c>
    </row>
    <row r="129" s="2" customFormat="1" ht="21.75" customHeight="1">
      <c r="A129" s="38"/>
      <c r="B129" s="39"/>
      <c r="C129" s="218" t="s">
        <v>85</v>
      </c>
      <c r="D129" s="218" t="s">
        <v>159</v>
      </c>
      <c r="E129" s="219" t="s">
        <v>160</v>
      </c>
      <c r="F129" s="220" t="s">
        <v>161</v>
      </c>
      <c r="G129" s="221" t="s">
        <v>162</v>
      </c>
      <c r="H129" s="222">
        <v>1</v>
      </c>
      <c r="I129" s="223"/>
      <c r="J129" s="224">
        <f>ROUND(I129*H129,2)</f>
        <v>0</v>
      </c>
      <c r="K129" s="220" t="s">
        <v>163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0.10000000000000001</v>
      </c>
      <c r="R129" s="227">
        <f>Q129*H129</f>
        <v>0.10000000000000001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164</v>
      </c>
      <c r="AT129" s="229" t="s">
        <v>159</v>
      </c>
      <c r="AU129" s="229" t="s">
        <v>165</v>
      </c>
      <c r="AY129" s="17" t="s">
        <v>156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165</v>
      </c>
      <c r="BK129" s="230">
        <f>ROUND(I129*H129,2)</f>
        <v>0</v>
      </c>
      <c r="BL129" s="17" t="s">
        <v>164</v>
      </c>
      <c r="BM129" s="229" t="s">
        <v>615</v>
      </c>
    </row>
    <row r="130" s="2" customFormat="1">
      <c r="A130" s="38"/>
      <c r="B130" s="39"/>
      <c r="C130" s="40"/>
      <c r="D130" s="231" t="s">
        <v>167</v>
      </c>
      <c r="E130" s="40"/>
      <c r="F130" s="232" t="s">
        <v>161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167</v>
      </c>
      <c r="AU130" s="17" t="s">
        <v>165</v>
      </c>
    </row>
    <row r="131" s="2" customFormat="1">
      <c r="A131" s="38"/>
      <c r="B131" s="39"/>
      <c r="C131" s="40"/>
      <c r="D131" s="231" t="s">
        <v>168</v>
      </c>
      <c r="E131" s="40"/>
      <c r="F131" s="236" t="s">
        <v>169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168</v>
      </c>
      <c r="AU131" s="17" t="s">
        <v>165</v>
      </c>
    </row>
    <row r="132" s="13" customFormat="1">
      <c r="A132" s="13"/>
      <c r="B132" s="237"/>
      <c r="C132" s="238"/>
      <c r="D132" s="231" t="s">
        <v>170</v>
      </c>
      <c r="E132" s="239" t="s">
        <v>1</v>
      </c>
      <c r="F132" s="240" t="s">
        <v>171</v>
      </c>
      <c r="G132" s="238"/>
      <c r="H132" s="239" t="s">
        <v>1</v>
      </c>
      <c r="I132" s="241"/>
      <c r="J132" s="238"/>
      <c r="K132" s="238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170</v>
      </c>
      <c r="AU132" s="246" t="s">
        <v>165</v>
      </c>
      <c r="AV132" s="13" t="s">
        <v>85</v>
      </c>
      <c r="AW132" s="13" t="s">
        <v>33</v>
      </c>
      <c r="AX132" s="13" t="s">
        <v>77</v>
      </c>
      <c r="AY132" s="246" t="s">
        <v>156</v>
      </c>
    </row>
    <row r="133" s="13" customFormat="1">
      <c r="A133" s="13"/>
      <c r="B133" s="237"/>
      <c r="C133" s="238"/>
      <c r="D133" s="231" t="s">
        <v>170</v>
      </c>
      <c r="E133" s="239" t="s">
        <v>1</v>
      </c>
      <c r="F133" s="240" t="s">
        <v>172</v>
      </c>
      <c r="G133" s="238"/>
      <c r="H133" s="239" t="s">
        <v>1</v>
      </c>
      <c r="I133" s="241"/>
      <c r="J133" s="238"/>
      <c r="K133" s="238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170</v>
      </c>
      <c r="AU133" s="246" t="s">
        <v>165</v>
      </c>
      <c r="AV133" s="13" t="s">
        <v>85</v>
      </c>
      <c r="AW133" s="13" t="s">
        <v>33</v>
      </c>
      <c r="AX133" s="13" t="s">
        <v>77</v>
      </c>
      <c r="AY133" s="246" t="s">
        <v>156</v>
      </c>
    </row>
    <row r="134" s="13" customFormat="1">
      <c r="A134" s="13"/>
      <c r="B134" s="237"/>
      <c r="C134" s="238"/>
      <c r="D134" s="231" t="s">
        <v>170</v>
      </c>
      <c r="E134" s="239" t="s">
        <v>1</v>
      </c>
      <c r="F134" s="240" t="s">
        <v>173</v>
      </c>
      <c r="G134" s="238"/>
      <c r="H134" s="239" t="s">
        <v>1</v>
      </c>
      <c r="I134" s="241"/>
      <c r="J134" s="238"/>
      <c r="K134" s="238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170</v>
      </c>
      <c r="AU134" s="246" t="s">
        <v>165</v>
      </c>
      <c r="AV134" s="13" t="s">
        <v>85</v>
      </c>
      <c r="AW134" s="13" t="s">
        <v>33</v>
      </c>
      <c r="AX134" s="13" t="s">
        <v>77</v>
      </c>
      <c r="AY134" s="246" t="s">
        <v>156</v>
      </c>
    </row>
    <row r="135" s="14" customFormat="1">
      <c r="A135" s="14"/>
      <c r="B135" s="247"/>
      <c r="C135" s="248"/>
      <c r="D135" s="231" t="s">
        <v>170</v>
      </c>
      <c r="E135" s="249" t="s">
        <v>1</v>
      </c>
      <c r="F135" s="250" t="s">
        <v>85</v>
      </c>
      <c r="G135" s="248"/>
      <c r="H135" s="251">
        <v>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170</v>
      </c>
      <c r="AU135" s="257" t="s">
        <v>165</v>
      </c>
      <c r="AV135" s="14" t="s">
        <v>165</v>
      </c>
      <c r="AW135" s="14" t="s">
        <v>33</v>
      </c>
      <c r="AX135" s="14" t="s">
        <v>85</v>
      </c>
      <c r="AY135" s="257" t="s">
        <v>156</v>
      </c>
    </row>
    <row r="136" s="2" customFormat="1" ht="24.15" customHeight="1">
      <c r="A136" s="38"/>
      <c r="B136" s="39"/>
      <c r="C136" s="218" t="s">
        <v>165</v>
      </c>
      <c r="D136" s="218" t="s">
        <v>159</v>
      </c>
      <c r="E136" s="219" t="s">
        <v>174</v>
      </c>
      <c r="F136" s="220" t="s">
        <v>175</v>
      </c>
      <c r="G136" s="221" t="s">
        <v>176</v>
      </c>
      <c r="H136" s="222">
        <v>1.5</v>
      </c>
      <c r="I136" s="223"/>
      <c r="J136" s="224">
        <f>ROUND(I136*H136,2)</f>
        <v>0</v>
      </c>
      <c r="K136" s="220" t="s">
        <v>177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0.00108</v>
      </c>
      <c r="R136" s="227">
        <f>Q136*H136</f>
        <v>0.0016199999999999999</v>
      </c>
      <c r="S136" s="227">
        <v>0.0085000000000000006</v>
      </c>
      <c r="T136" s="228">
        <f>S136*H136</f>
        <v>0.012750000000000001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164</v>
      </c>
      <c r="AT136" s="229" t="s">
        <v>159</v>
      </c>
      <c r="AU136" s="229" t="s">
        <v>165</v>
      </c>
      <c r="AY136" s="17" t="s">
        <v>156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165</v>
      </c>
      <c r="BK136" s="230">
        <f>ROUND(I136*H136,2)</f>
        <v>0</v>
      </c>
      <c r="BL136" s="17" t="s">
        <v>164</v>
      </c>
      <c r="BM136" s="229" t="s">
        <v>616</v>
      </c>
    </row>
    <row r="137" s="2" customFormat="1">
      <c r="A137" s="38"/>
      <c r="B137" s="39"/>
      <c r="C137" s="40"/>
      <c r="D137" s="231" t="s">
        <v>167</v>
      </c>
      <c r="E137" s="40"/>
      <c r="F137" s="232" t="s">
        <v>179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167</v>
      </c>
      <c r="AU137" s="17" t="s">
        <v>165</v>
      </c>
    </row>
    <row r="138" s="13" customFormat="1">
      <c r="A138" s="13"/>
      <c r="B138" s="237"/>
      <c r="C138" s="238"/>
      <c r="D138" s="231" t="s">
        <v>170</v>
      </c>
      <c r="E138" s="239" t="s">
        <v>1</v>
      </c>
      <c r="F138" s="240" t="s">
        <v>180</v>
      </c>
      <c r="G138" s="238"/>
      <c r="H138" s="239" t="s">
        <v>1</v>
      </c>
      <c r="I138" s="241"/>
      <c r="J138" s="238"/>
      <c r="K138" s="238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170</v>
      </c>
      <c r="AU138" s="246" t="s">
        <v>165</v>
      </c>
      <c r="AV138" s="13" t="s">
        <v>85</v>
      </c>
      <c r="AW138" s="13" t="s">
        <v>33</v>
      </c>
      <c r="AX138" s="13" t="s">
        <v>77</v>
      </c>
      <c r="AY138" s="246" t="s">
        <v>156</v>
      </c>
    </row>
    <row r="139" s="14" customFormat="1">
      <c r="A139" s="14"/>
      <c r="B139" s="247"/>
      <c r="C139" s="248"/>
      <c r="D139" s="231" t="s">
        <v>170</v>
      </c>
      <c r="E139" s="249" t="s">
        <v>1</v>
      </c>
      <c r="F139" s="250" t="s">
        <v>460</v>
      </c>
      <c r="G139" s="248"/>
      <c r="H139" s="251">
        <v>1.5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170</v>
      </c>
      <c r="AU139" s="257" t="s">
        <v>165</v>
      </c>
      <c r="AV139" s="14" t="s">
        <v>165</v>
      </c>
      <c r="AW139" s="14" t="s">
        <v>33</v>
      </c>
      <c r="AX139" s="14" t="s">
        <v>85</v>
      </c>
      <c r="AY139" s="257" t="s">
        <v>156</v>
      </c>
    </row>
    <row r="140" s="12" customFormat="1" ht="22.8" customHeight="1">
      <c r="A140" s="12"/>
      <c r="B140" s="202"/>
      <c r="C140" s="203"/>
      <c r="D140" s="204" t="s">
        <v>76</v>
      </c>
      <c r="E140" s="216" t="s">
        <v>181</v>
      </c>
      <c r="F140" s="216" t="s">
        <v>182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SUM(P141:P150)</f>
        <v>0</v>
      </c>
      <c r="Q140" s="210"/>
      <c r="R140" s="211">
        <f>SUM(R141:R150)</f>
        <v>0</v>
      </c>
      <c r="S140" s="210"/>
      <c r="T140" s="212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85</v>
      </c>
      <c r="AT140" s="214" t="s">
        <v>76</v>
      </c>
      <c r="AU140" s="214" t="s">
        <v>85</v>
      </c>
      <c r="AY140" s="213" t="s">
        <v>156</v>
      </c>
      <c r="BK140" s="215">
        <f>SUM(BK141:BK150)</f>
        <v>0</v>
      </c>
    </row>
    <row r="141" s="2" customFormat="1" ht="24.15" customHeight="1">
      <c r="A141" s="38"/>
      <c r="B141" s="39"/>
      <c r="C141" s="218" t="s">
        <v>183</v>
      </c>
      <c r="D141" s="218" t="s">
        <v>159</v>
      </c>
      <c r="E141" s="219" t="s">
        <v>184</v>
      </c>
      <c r="F141" s="220" t="s">
        <v>185</v>
      </c>
      <c r="G141" s="221" t="s">
        <v>186</v>
      </c>
      <c r="H141" s="222">
        <v>0.23899999999999999</v>
      </c>
      <c r="I141" s="223"/>
      <c r="J141" s="224">
        <f>ROUND(I141*H141,2)</f>
        <v>0</v>
      </c>
      <c r="K141" s="220" t="s">
        <v>177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164</v>
      </c>
      <c r="AT141" s="229" t="s">
        <v>159</v>
      </c>
      <c r="AU141" s="229" t="s">
        <v>165</v>
      </c>
      <c r="AY141" s="17" t="s">
        <v>156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165</v>
      </c>
      <c r="BK141" s="230">
        <f>ROUND(I141*H141,2)</f>
        <v>0</v>
      </c>
      <c r="BL141" s="17" t="s">
        <v>164</v>
      </c>
      <c r="BM141" s="229" t="s">
        <v>617</v>
      </c>
    </row>
    <row r="142" s="2" customFormat="1">
      <c r="A142" s="38"/>
      <c r="B142" s="39"/>
      <c r="C142" s="40"/>
      <c r="D142" s="231" t="s">
        <v>167</v>
      </c>
      <c r="E142" s="40"/>
      <c r="F142" s="232" t="s">
        <v>188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167</v>
      </c>
      <c r="AU142" s="17" t="s">
        <v>165</v>
      </c>
    </row>
    <row r="143" s="2" customFormat="1" ht="24.15" customHeight="1">
      <c r="A143" s="38"/>
      <c r="B143" s="39"/>
      <c r="C143" s="218" t="s">
        <v>164</v>
      </c>
      <c r="D143" s="218" t="s">
        <v>159</v>
      </c>
      <c r="E143" s="219" t="s">
        <v>189</v>
      </c>
      <c r="F143" s="220" t="s">
        <v>190</v>
      </c>
      <c r="G143" s="221" t="s">
        <v>186</v>
      </c>
      <c r="H143" s="222">
        <v>0.23899999999999999</v>
      </c>
      <c r="I143" s="223"/>
      <c r="J143" s="224">
        <f>ROUND(I143*H143,2)</f>
        <v>0</v>
      </c>
      <c r="K143" s="220" t="s">
        <v>177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164</v>
      </c>
      <c r="AT143" s="229" t="s">
        <v>159</v>
      </c>
      <c r="AU143" s="229" t="s">
        <v>165</v>
      </c>
      <c r="AY143" s="17" t="s">
        <v>156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165</v>
      </c>
      <c r="BK143" s="230">
        <f>ROUND(I143*H143,2)</f>
        <v>0</v>
      </c>
      <c r="BL143" s="17" t="s">
        <v>164</v>
      </c>
      <c r="BM143" s="229" t="s">
        <v>618</v>
      </c>
    </row>
    <row r="144" s="2" customFormat="1">
      <c r="A144" s="38"/>
      <c r="B144" s="39"/>
      <c r="C144" s="40"/>
      <c r="D144" s="231" t="s">
        <v>167</v>
      </c>
      <c r="E144" s="40"/>
      <c r="F144" s="232" t="s">
        <v>192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167</v>
      </c>
      <c r="AU144" s="17" t="s">
        <v>165</v>
      </c>
    </row>
    <row r="145" s="2" customFormat="1" ht="24.15" customHeight="1">
      <c r="A145" s="38"/>
      <c r="B145" s="39"/>
      <c r="C145" s="218" t="s">
        <v>193</v>
      </c>
      <c r="D145" s="218" t="s">
        <v>159</v>
      </c>
      <c r="E145" s="219" t="s">
        <v>194</v>
      </c>
      <c r="F145" s="220" t="s">
        <v>195</v>
      </c>
      <c r="G145" s="221" t="s">
        <v>186</v>
      </c>
      <c r="H145" s="222">
        <v>6.7800000000000002</v>
      </c>
      <c r="I145" s="223"/>
      <c r="J145" s="224">
        <f>ROUND(I145*H145,2)</f>
        <v>0</v>
      </c>
      <c r="K145" s="220" t="s">
        <v>177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164</v>
      </c>
      <c r="AT145" s="229" t="s">
        <v>159</v>
      </c>
      <c r="AU145" s="229" t="s">
        <v>165</v>
      </c>
      <c r="AY145" s="17" t="s">
        <v>156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165</v>
      </c>
      <c r="BK145" s="230">
        <f>ROUND(I145*H145,2)</f>
        <v>0</v>
      </c>
      <c r="BL145" s="17" t="s">
        <v>164</v>
      </c>
      <c r="BM145" s="229" t="s">
        <v>619</v>
      </c>
    </row>
    <row r="146" s="2" customFormat="1">
      <c r="A146" s="38"/>
      <c r="B146" s="39"/>
      <c r="C146" s="40"/>
      <c r="D146" s="231" t="s">
        <v>167</v>
      </c>
      <c r="E146" s="40"/>
      <c r="F146" s="232" t="s">
        <v>197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167</v>
      </c>
      <c r="AU146" s="17" t="s">
        <v>165</v>
      </c>
    </row>
    <row r="147" s="13" customFormat="1">
      <c r="A147" s="13"/>
      <c r="B147" s="237"/>
      <c r="C147" s="238"/>
      <c r="D147" s="231" t="s">
        <v>170</v>
      </c>
      <c r="E147" s="239" t="s">
        <v>1</v>
      </c>
      <c r="F147" s="240" t="s">
        <v>198</v>
      </c>
      <c r="G147" s="238"/>
      <c r="H147" s="239" t="s">
        <v>1</v>
      </c>
      <c r="I147" s="241"/>
      <c r="J147" s="238"/>
      <c r="K147" s="238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170</v>
      </c>
      <c r="AU147" s="246" t="s">
        <v>165</v>
      </c>
      <c r="AV147" s="13" t="s">
        <v>85</v>
      </c>
      <c r="AW147" s="13" t="s">
        <v>33</v>
      </c>
      <c r="AX147" s="13" t="s">
        <v>77</v>
      </c>
      <c r="AY147" s="246" t="s">
        <v>156</v>
      </c>
    </row>
    <row r="148" s="14" customFormat="1">
      <c r="A148" s="14"/>
      <c r="B148" s="247"/>
      <c r="C148" s="248"/>
      <c r="D148" s="231" t="s">
        <v>170</v>
      </c>
      <c r="E148" s="249" t="s">
        <v>1</v>
      </c>
      <c r="F148" s="250" t="s">
        <v>620</v>
      </c>
      <c r="G148" s="248"/>
      <c r="H148" s="251">
        <v>6.7800000000000002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170</v>
      </c>
      <c r="AU148" s="257" t="s">
        <v>165</v>
      </c>
      <c r="AV148" s="14" t="s">
        <v>165</v>
      </c>
      <c r="AW148" s="14" t="s">
        <v>33</v>
      </c>
      <c r="AX148" s="14" t="s">
        <v>85</v>
      </c>
      <c r="AY148" s="257" t="s">
        <v>156</v>
      </c>
    </row>
    <row r="149" s="2" customFormat="1" ht="24.15" customHeight="1">
      <c r="A149" s="38"/>
      <c r="B149" s="39"/>
      <c r="C149" s="218" t="s">
        <v>200</v>
      </c>
      <c r="D149" s="218" t="s">
        <v>159</v>
      </c>
      <c r="E149" s="219" t="s">
        <v>201</v>
      </c>
      <c r="F149" s="220" t="s">
        <v>202</v>
      </c>
      <c r="G149" s="221" t="s">
        <v>186</v>
      </c>
      <c r="H149" s="222">
        <v>0.22600000000000001</v>
      </c>
      <c r="I149" s="223"/>
      <c r="J149" s="224">
        <f>ROUND(I149*H149,2)</f>
        <v>0</v>
      </c>
      <c r="K149" s="220" t="s">
        <v>177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164</v>
      </c>
      <c r="AT149" s="229" t="s">
        <v>159</v>
      </c>
      <c r="AU149" s="229" t="s">
        <v>165</v>
      </c>
      <c r="AY149" s="17" t="s">
        <v>156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165</v>
      </c>
      <c r="BK149" s="230">
        <f>ROUND(I149*H149,2)</f>
        <v>0</v>
      </c>
      <c r="BL149" s="17" t="s">
        <v>164</v>
      </c>
      <c r="BM149" s="229" t="s">
        <v>621</v>
      </c>
    </row>
    <row r="150" s="2" customFormat="1">
      <c r="A150" s="38"/>
      <c r="B150" s="39"/>
      <c r="C150" s="40"/>
      <c r="D150" s="231" t="s">
        <v>167</v>
      </c>
      <c r="E150" s="40"/>
      <c r="F150" s="232" t="s">
        <v>204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167</v>
      </c>
      <c r="AU150" s="17" t="s">
        <v>165</v>
      </c>
    </row>
    <row r="151" s="12" customFormat="1" ht="22.8" customHeight="1">
      <c r="A151" s="12"/>
      <c r="B151" s="202"/>
      <c r="C151" s="203"/>
      <c r="D151" s="204" t="s">
        <v>76</v>
      </c>
      <c r="E151" s="216" t="s">
        <v>205</v>
      </c>
      <c r="F151" s="216" t="s">
        <v>206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SUM(P152:P153)</f>
        <v>0</v>
      </c>
      <c r="Q151" s="210"/>
      <c r="R151" s="211">
        <f>SUM(R152:R153)</f>
        <v>0</v>
      </c>
      <c r="S151" s="210"/>
      <c r="T151" s="212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85</v>
      </c>
      <c r="AT151" s="214" t="s">
        <v>76</v>
      </c>
      <c r="AU151" s="214" t="s">
        <v>85</v>
      </c>
      <c r="AY151" s="213" t="s">
        <v>156</v>
      </c>
      <c r="BK151" s="215">
        <f>SUM(BK152:BK153)</f>
        <v>0</v>
      </c>
    </row>
    <row r="152" s="2" customFormat="1" ht="16.5" customHeight="1">
      <c r="A152" s="38"/>
      <c r="B152" s="39"/>
      <c r="C152" s="218" t="s">
        <v>207</v>
      </c>
      <c r="D152" s="218" t="s">
        <v>159</v>
      </c>
      <c r="E152" s="219" t="s">
        <v>208</v>
      </c>
      <c r="F152" s="220" t="s">
        <v>209</v>
      </c>
      <c r="G152" s="221" t="s">
        <v>186</v>
      </c>
      <c r="H152" s="222">
        <v>0.10199999999999999</v>
      </c>
      <c r="I152" s="223"/>
      <c r="J152" s="224">
        <f>ROUND(I152*H152,2)</f>
        <v>0</v>
      </c>
      <c r="K152" s="220" t="s">
        <v>177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164</v>
      </c>
      <c r="AT152" s="229" t="s">
        <v>159</v>
      </c>
      <c r="AU152" s="229" t="s">
        <v>165</v>
      </c>
      <c r="AY152" s="17" t="s">
        <v>156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165</v>
      </c>
      <c r="BK152" s="230">
        <f>ROUND(I152*H152,2)</f>
        <v>0</v>
      </c>
      <c r="BL152" s="17" t="s">
        <v>164</v>
      </c>
      <c r="BM152" s="229" t="s">
        <v>622</v>
      </c>
    </row>
    <row r="153" s="2" customFormat="1">
      <c r="A153" s="38"/>
      <c r="B153" s="39"/>
      <c r="C153" s="40"/>
      <c r="D153" s="231" t="s">
        <v>167</v>
      </c>
      <c r="E153" s="40"/>
      <c r="F153" s="232" t="s">
        <v>211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167</v>
      </c>
      <c r="AU153" s="17" t="s">
        <v>165</v>
      </c>
    </row>
    <row r="154" s="12" customFormat="1" ht="25.92" customHeight="1">
      <c r="A154" s="12"/>
      <c r="B154" s="202"/>
      <c r="C154" s="203"/>
      <c r="D154" s="204" t="s">
        <v>76</v>
      </c>
      <c r="E154" s="205" t="s">
        <v>212</v>
      </c>
      <c r="F154" s="205" t="s">
        <v>213</v>
      </c>
      <c r="G154" s="203"/>
      <c r="H154" s="203"/>
      <c r="I154" s="206"/>
      <c r="J154" s="207">
        <f>BK154</f>
        <v>0</v>
      </c>
      <c r="K154" s="203"/>
      <c r="L154" s="208"/>
      <c r="M154" s="209"/>
      <c r="N154" s="210"/>
      <c r="O154" s="210"/>
      <c r="P154" s="211">
        <f>P155+P174+P190+P193</f>
        <v>0</v>
      </c>
      <c r="Q154" s="210"/>
      <c r="R154" s="211">
        <f>R155+R174+R190+R193</f>
        <v>0.31996271000000004</v>
      </c>
      <c r="S154" s="210"/>
      <c r="T154" s="212">
        <f>T155+T174+T190+T193</f>
        <v>0.22625000000000001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165</v>
      </c>
      <c r="AT154" s="214" t="s">
        <v>76</v>
      </c>
      <c r="AU154" s="214" t="s">
        <v>77</v>
      </c>
      <c r="AY154" s="213" t="s">
        <v>156</v>
      </c>
      <c r="BK154" s="215">
        <f>BK155+BK174+BK190+BK193</f>
        <v>0</v>
      </c>
    </row>
    <row r="155" s="12" customFormat="1" ht="22.8" customHeight="1">
      <c r="A155" s="12"/>
      <c r="B155" s="202"/>
      <c r="C155" s="203"/>
      <c r="D155" s="204" t="s">
        <v>76</v>
      </c>
      <c r="E155" s="216" t="s">
        <v>214</v>
      </c>
      <c r="F155" s="216" t="s">
        <v>215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SUM(P156:P173)</f>
        <v>0</v>
      </c>
      <c r="Q155" s="210"/>
      <c r="R155" s="211">
        <f>SUM(R156:R173)</f>
        <v>0.010330000000000001</v>
      </c>
      <c r="S155" s="210"/>
      <c r="T155" s="212">
        <f>SUM(T156:T173)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165</v>
      </c>
      <c r="AT155" s="214" t="s">
        <v>76</v>
      </c>
      <c r="AU155" s="214" t="s">
        <v>85</v>
      </c>
      <c r="AY155" s="213" t="s">
        <v>156</v>
      </c>
      <c r="BK155" s="215">
        <f>SUM(BK156:BK173)</f>
        <v>0</v>
      </c>
    </row>
    <row r="156" s="2" customFormat="1" ht="33" customHeight="1">
      <c r="A156" s="38"/>
      <c r="B156" s="39"/>
      <c r="C156" s="218" t="s">
        <v>216</v>
      </c>
      <c r="D156" s="218" t="s">
        <v>159</v>
      </c>
      <c r="E156" s="219" t="s">
        <v>560</v>
      </c>
      <c r="F156" s="220" t="s">
        <v>561</v>
      </c>
      <c r="G156" s="221" t="s">
        <v>219</v>
      </c>
      <c r="H156" s="222">
        <v>1</v>
      </c>
      <c r="I156" s="223"/>
      <c r="J156" s="224">
        <f>ROUND(I156*H156,2)</f>
        <v>0</v>
      </c>
      <c r="K156" s="220" t="s">
        <v>177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0.0018600000000000001</v>
      </c>
      <c r="R156" s="227">
        <f>Q156*H156</f>
        <v>0.0018600000000000001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220</v>
      </c>
      <c r="AT156" s="229" t="s">
        <v>159</v>
      </c>
      <c r="AU156" s="229" t="s">
        <v>165</v>
      </c>
      <c r="AY156" s="17" t="s">
        <v>156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165</v>
      </c>
      <c r="BK156" s="230">
        <f>ROUND(I156*H156,2)</f>
        <v>0</v>
      </c>
      <c r="BL156" s="17" t="s">
        <v>220</v>
      </c>
      <c r="BM156" s="229" t="s">
        <v>623</v>
      </c>
    </row>
    <row r="157" s="2" customFormat="1">
      <c r="A157" s="38"/>
      <c r="B157" s="39"/>
      <c r="C157" s="40"/>
      <c r="D157" s="231" t="s">
        <v>167</v>
      </c>
      <c r="E157" s="40"/>
      <c r="F157" s="232" t="s">
        <v>563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167</v>
      </c>
      <c r="AU157" s="17" t="s">
        <v>165</v>
      </c>
    </row>
    <row r="158" s="13" customFormat="1">
      <c r="A158" s="13"/>
      <c r="B158" s="237"/>
      <c r="C158" s="238"/>
      <c r="D158" s="231" t="s">
        <v>170</v>
      </c>
      <c r="E158" s="239" t="s">
        <v>1</v>
      </c>
      <c r="F158" s="240" t="s">
        <v>624</v>
      </c>
      <c r="G158" s="238"/>
      <c r="H158" s="239" t="s">
        <v>1</v>
      </c>
      <c r="I158" s="241"/>
      <c r="J158" s="238"/>
      <c r="K158" s="238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170</v>
      </c>
      <c r="AU158" s="246" t="s">
        <v>165</v>
      </c>
      <c r="AV158" s="13" t="s">
        <v>85</v>
      </c>
      <c r="AW158" s="13" t="s">
        <v>33</v>
      </c>
      <c r="AX158" s="13" t="s">
        <v>77</v>
      </c>
      <c r="AY158" s="246" t="s">
        <v>156</v>
      </c>
    </row>
    <row r="159" s="14" customFormat="1">
      <c r="A159" s="14"/>
      <c r="B159" s="247"/>
      <c r="C159" s="248"/>
      <c r="D159" s="231" t="s">
        <v>170</v>
      </c>
      <c r="E159" s="249" t="s">
        <v>1</v>
      </c>
      <c r="F159" s="250" t="s">
        <v>85</v>
      </c>
      <c r="G159" s="248"/>
      <c r="H159" s="251">
        <v>1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170</v>
      </c>
      <c r="AU159" s="257" t="s">
        <v>165</v>
      </c>
      <c r="AV159" s="14" t="s">
        <v>165</v>
      </c>
      <c r="AW159" s="14" t="s">
        <v>33</v>
      </c>
      <c r="AX159" s="14" t="s">
        <v>85</v>
      </c>
      <c r="AY159" s="257" t="s">
        <v>156</v>
      </c>
    </row>
    <row r="160" s="2" customFormat="1" ht="24.15" customHeight="1">
      <c r="A160" s="38"/>
      <c r="B160" s="39"/>
      <c r="C160" s="218" t="s">
        <v>157</v>
      </c>
      <c r="D160" s="218" t="s">
        <v>159</v>
      </c>
      <c r="E160" s="219" t="s">
        <v>229</v>
      </c>
      <c r="F160" s="220" t="s">
        <v>230</v>
      </c>
      <c r="G160" s="221" t="s">
        <v>176</v>
      </c>
      <c r="H160" s="222">
        <v>8</v>
      </c>
      <c r="I160" s="223"/>
      <c r="J160" s="224">
        <f>ROUND(I160*H160,2)</f>
        <v>0</v>
      </c>
      <c r="K160" s="220" t="s">
        <v>177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0.00072999999999999996</v>
      </c>
      <c r="R160" s="227">
        <f>Q160*H160</f>
        <v>0.0058399999999999997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220</v>
      </c>
      <c r="AT160" s="229" t="s">
        <v>159</v>
      </c>
      <c r="AU160" s="229" t="s">
        <v>165</v>
      </c>
      <c r="AY160" s="17" t="s">
        <v>156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165</v>
      </c>
      <c r="BK160" s="230">
        <f>ROUND(I160*H160,2)</f>
        <v>0</v>
      </c>
      <c r="BL160" s="17" t="s">
        <v>220</v>
      </c>
      <c r="BM160" s="229" t="s">
        <v>625</v>
      </c>
    </row>
    <row r="161" s="2" customFormat="1">
      <c r="A161" s="38"/>
      <c r="B161" s="39"/>
      <c r="C161" s="40"/>
      <c r="D161" s="231" t="s">
        <v>167</v>
      </c>
      <c r="E161" s="40"/>
      <c r="F161" s="232" t="s">
        <v>232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167</v>
      </c>
      <c r="AU161" s="17" t="s">
        <v>165</v>
      </c>
    </row>
    <row r="162" s="13" customFormat="1">
      <c r="A162" s="13"/>
      <c r="B162" s="237"/>
      <c r="C162" s="238"/>
      <c r="D162" s="231" t="s">
        <v>170</v>
      </c>
      <c r="E162" s="239" t="s">
        <v>1</v>
      </c>
      <c r="F162" s="240" t="s">
        <v>626</v>
      </c>
      <c r="G162" s="238"/>
      <c r="H162" s="239" t="s">
        <v>1</v>
      </c>
      <c r="I162" s="241"/>
      <c r="J162" s="238"/>
      <c r="K162" s="238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170</v>
      </c>
      <c r="AU162" s="246" t="s">
        <v>165</v>
      </c>
      <c r="AV162" s="13" t="s">
        <v>85</v>
      </c>
      <c r="AW162" s="13" t="s">
        <v>33</v>
      </c>
      <c r="AX162" s="13" t="s">
        <v>77</v>
      </c>
      <c r="AY162" s="246" t="s">
        <v>156</v>
      </c>
    </row>
    <row r="163" s="14" customFormat="1">
      <c r="A163" s="14"/>
      <c r="B163" s="247"/>
      <c r="C163" s="248"/>
      <c r="D163" s="231" t="s">
        <v>170</v>
      </c>
      <c r="E163" s="249" t="s">
        <v>1</v>
      </c>
      <c r="F163" s="250" t="s">
        <v>216</v>
      </c>
      <c r="G163" s="248"/>
      <c r="H163" s="251">
        <v>8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170</v>
      </c>
      <c r="AU163" s="257" t="s">
        <v>165</v>
      </c>
      <c r="AV163" s="14" t="s">
        <v>165</v>
      </c>
      <c r="AW163" s="14" t="s">
        <v>33</v>
      </c>
      <c r="AX163" s="14" t="s">
        <v>85</v>
      </c>
      <c r="AY163" s="257" t="s">
        <v>156</v>
      </c>
    </row>
    <row r="164" s="2" customFormat="1" ht="37.8" customHeight="1">
      <c r="A164" s="38"/>
      <c r="B164" s="39"/>
      <c r="C164" s="218" t="s">
        <v>111</v>
      </c>
      <c r="D164" s="218" t="s">
        <v>159</v>
      </c>
      <c r="E164" s="219" t="s">
        <v>234</v>
      </c>
      <c r="F164" s="220" t="s">
        <v>235</v>
      </c>
      <c r="G164" s="221" t="s">
        <v>176</v>
      </c>
      <c r="H164" s="222">
        <v>20</v>
      </c>
      <c r="I164" s="223"/>
      <c r="J164" s="224">
        <f>ROUND(I164*H164,2)</f>
        <v>0</v>
      </c>
      <c r="K164" s="220" t="s">
        <v>177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0.00012</v>
      </c>
      <c r="R164" s="227">
        <f>Q164*H164</f>
        <v>0.0024000000000000002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220</v>
      </c>
      <c r="AT164" s="229" t="s">
        <v>159</v>
      </c>
      <c r="AU164" s="229" t="s">
        <v>165</v>
      </c>
      <c r="AY164" s="17" t="s">
        <v>156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165</v>
      </c>
      <c r="BK164" s="230">
        <f>ROUND(I164*H164,2)</f>
        <v>0</v>
      </c>
      <c r="BL164" s="17" t="s">
        <v>220</v>
      </c>
      <c r="BM164" s="229" t="s">
        <v>627</v>
      </c>
    </row>
    <row r="165" s="2" customFormat="1">
      <c r="A165" s="38"/>
      <c r="B165" s="39"/>
      <c r="C165" s="40"/>
      <c r="D165" s="231" t="s">
        <v>167</v>
      </c>
      <c r="E165" s="40"/>
      <c r="F165" s="232" t="s">
        <v>237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167</v>
      </c>
      <c r="AU165" s="17" t="s">
        <v>165</v>
      </c>
    </row>
    <row r="166" s="2" customFormat="1" ht="16.5" customHeight="1">
      <c r="A166" s="38"/>
      <c r="B166" s="39"/>
      <c r="C166" s="218" t="s">
        <v>114</v>
      </c>
      <c r="D166" s="218" t="s">
        <v>159</v>
      </c>
      <c r="E166" s="219" t="s">
        <v>243</v>
      </c>
      <c r="F166" s="220" t="s">
        <v>244</v>
      </c>
      <c r="G166" s="221" t="s">
        <v>219</v>
      </c>
      <c r="H166" s="222">
        <v>1</v>
      </c>
      <c r="I166" s="223"/>
      <c r="J166" s="224">
        <f>ROUND(I166*H166,2)</f>
        <v>0</v>
      </c>
      <c r="K166" s="220" t="s">
        <v>177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220</v>
      </c>
      <c r="AT166" s="229" t="s">
        <v>159</v>
      </c>
      <c r="AU166" s="229" t="s">
        <v>165</v>
      </c>
      <c r="AY166" s="17" t="s">
        <v>156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165</v>
      </c>
      <c r="BK166" s="230">
        <f>ROUND(I166*H166,2)</f>
        <v>0</v>
      </c>
      <c r="BL166" s="17" t="s">
        <v>220</v>
      </c>
      <c r="BM166" s="229" t="s">
        <v>628</v>
      </c>
    </row>
    <row r="167" s="2" customFormat="1">
      <c r="A167" s="38"/>
      <c r="B167" s="39"/>
      <c r="C167" s="40"/>
      <c r="D167" s="231" t="s">
        <v>167</v>
      </c>
      <c r="E167" s="40"/>
      <c r="F167" s="232" t="s">
        <v>246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167</v>
      </c>
      <c r="AU167" s="17" t="s">
        <v>165</v>
      </c>
    </row>
    <row r="168" s="2" customFormat="1" ht="24.15" customHeight="1">
      <c r="A168" s="38"/>
      <c r="B168" s="39"/>
      <c r="C168" s="218" t="s">
        <v>117</v>
      </c>
      <c r="D168" s="218" t="s">
        <v>159</v>
      </c>
      <c r="E168" s="219" t="s">
        <v>248</v>
      </c>
      <c r="F168" s="220" t="s">
        <v>249</v>
      </c>
      <c r="G168" s="221" t="s">
        <v>219</v>
      </c>
      <c r="H168" s="222">
        <v>1</v>
      </c>
      <c r="I168" s="223"/>
      <c r="J168" s="224">
        <f>ROUND(I168*H168,2)</f>
        <v>0</v>
      </c>
      <c r="K168" s="220" t="s">
        <v>177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0.00023000000000000001</v>
      </c>
      <c r="R168" s="227">
        <f>Q168*H168</f>
        <v>0.00023000000000000001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220</v>
      </c>
      <c r="AT168" s="229" t="s">
        <v>159</v>
      </c>
      <c r="AU168" s="229" t="s">
        <v>165</v>
      </c>
      <c r="AY168" s="17" t="s">
        <v>156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165</v>
      </c>
      <c r="BK168" s="230">
        <f>ROUND(I168*H168,2)</f>
        <v>0</v>
      </c>
      <c r="BL168" s="17" t="s">
        <v>220</v>
      </c>
      <c r="BM168" s="229" t="s">
        <v>629</v>
      </c>
    </row>
    <row r="169" s="2" customFormat="1">
      <c r="A169" s="38"/>
      <c r="B169" s="39"/>
      <c r="C169" s="40"/>
      <c r="D169" s="231" t="s">
        <v>167</v>
      </c>
      <c r="E169" s="40"/>
      <c r="F169" s="232" t="s">
        <v>251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167</v>
      </c>
      <c r="AU169" s="17" t="s">
        <v>165</v>
      </c>
    </row>
    <row r="170" s="13" customFormat="1">
      <c r="A170" s="13"/>
      <c r="B170" s="237"/>
      <c r="C170" s="238"/>
      <c r="D170" s="231" t="s">
        <v>170</v>
      </c>
      <c r="E170" s="239" t="s">
        <v>1</v>
      </c>
      <c r="F170" s="240" t="s">
        <v>630</v>
      </c>
      <c r="G170" s="238"/>
      <c r="H170" s="239" t="s">
        <v>1</v>
      </c>
      <c r="I170" s="241"/>
      <c r="J170" s="238"/>
      <c r="K170" s="238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170</v>
      </c>
      <c r="AU170" s="246" t="s">
        <v>165</v>
      </c>
      <c r="AV170" s="13" t="s">
        <v>85</v>
      </c>
      <c r="AW170" s="13" t="s">
        <v>33</v>
      </c>
      <c r="AX170" s="13" t="s">
        <v>77</v>
      </c>
      <c r="AY170" s="246" t="s">
        <v>156</v>
      </c>
    </row>
    <row r="171" s="14" customFormat="1">
      <c r="A171" s="14"/>
      <c r="B171" s="247"/>
      <c r="C171" s="248"/>
      <c r="D171" s="231" t="s">
        <v>170</v>
      </c>
      <c r="E171" s="249" t="s">
        <v>1</v>
      </c>
      <c r="F171" s="250" t="s">
        <v>85</v>
      </c>
      <c r="G171" s="248"/>
      <c r="H171" s="251">
        <v>1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170</v>
      </c>
      <c r="AU171" s="257" t="s">
        <v>165</v>
      </c>
      <c r="AV171" s="14" t="s">
        <v>165</v>
      </c>
      <c r="AW171" s="14" t="s">
        <v>33</v>
      </c>
      <c r="AX171" s="14" t="s">
        <v>85</v>
      </c>
      <c r="AY171" s="257" t="s">
        <v>156</v>
      </c>
    </row>
    <row r="172" s="2" customFormat="1" ht="24.15" customHeight="1">
      <c r="A172" s="38"/>
      <c r="B172" s="39"/>
      <c r="C172" s="218" t="s">
        <v>242</v>
      </c>
      <c r="D172" s="218" t="s">
        <v>159</v>
      </c>
      <c r="E172" s="219" t="s">
        <v>253</v>
      </c>
      <c r="F172" s="220" t="s">
        <v>254</v>
      </c>
      <c r="G172" s="221" t="s">
        <v>255</v>
      </c>
      <c r="H172" s="268"/>
      <c r="I172" s="223"/>
      <c r="J172" s="224">
        <f>ROUND(I172*H172,2)</f>
        <v>0</v>
      </c>
      <c r="K172" s="220" t="s">
        <v>177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220</v>
      </c>
      <c r="AT172" s="229" t="s">
        <v>159</v>
      </c>
      <c r="AU172" s="229" t="s">
        <v>165</v>
      </c>
      <c r="AY172" s="17" t="s">
        <v>156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165</v>
      </c>
      <c r="BK172" s="230">
        <f>ROUND(I172*H172,2)</f>
        <v>0</v>
      </c>
      <c r="BL172" s="17" t="s">
        <v>220</v>
      </c>
      <c r="BM172" s="229" t="s">
        <v>631</v>
      </c>
    </row>
    <row r="173" s="2" customFormat="1">
      <c r="A173" s="38"/>
      <c r="B173" s="39"/>
      <c r="C173" s="40"/>
      <c r="D173" s="231" t="s">
        <v>167</v>
      </c>
      <c r="E173" s="40"/>
      <c r="F173" s="232" t="s">
        <v>257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167</v>
      </c>
      <c r="AU173" s="17" t="s">
        <v>165</v>
      </c>
    </row>
    <row r="174" s="12" customFormat="1" ht="22.8" customHeight="1">
      <c r="A174" s="12"/>
      <c r="B174" s="202"/>
      <c r="C174" s="203"/>
      <c r="D174" s="204" t="s">
        <v>76</v>
      </c>
      <c r="E174" s="216" t="s">
        <v>258</v>
      </c>
      <c r="F174" s="216" t="s">
        <v>259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f>SUM(P175:P189)</f>
        <v>0</v>
      </c>
      <c r="Q174" s="210"/>
      <c r="R174" s="211">
        <f>SUM(R175:R189)</f>
        <v>0.29661271</v>
      </c>
      <c r="S174" s="210"/>
      <c r="T174" s="212">
        <f>SUM(T175:T189)</f>
        <v>0.22625000000000001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165</v>
      </c>
      <c r="AT174" s="214" t="s">
        <v>76</v>
      </c>
      <c r="AU174" s="214" t="s">
        <v>85</v>
      </c>
      <c r="AY174" s="213" t="s">
        <v>156</v>
      </c>
      <c r="BK174" s="215">
        <f>SUM(BK175:BK189)</f>
        <v>0</v>
      </c>
    </row>
    <row r="175" s="2" customFormat="1" ht="16.5" customHeight="1">
      <c r="A175" s="38"/>
      <c r="B175" s="39"/>
      <c r="C175" s="218" t="s">
        <v>247</v>
      </c>
      <c r="D175" s="218" t="s">
        <v>159</v>
      </c>
      <c r="E175" s="219" t="s">
        <v>277</v>
      </c>
      <c r="F175" s="220" t="s">
        <v>278</v>
      </c>
      <c r="G175" s="221" t="s">
        <v>162</v>
      </c>
      <c r="H175" s="222">
        <v>1</v>
      </c>
      <c r="I175" s="223"/>
      <c r="J175" s="224">
        <f>ROUND(I175*H175,2)</f>
        <v>0</v>
      </c>
      <c r="K175" s="220" t="s">
        <v>177</v>
      </c>
      <c r="L175" s="44"/>
      <c r="M175" s="225" t="s">
        <v>1</v>
      </c>
      <c r="N175" s="226" t="s">
        <v>43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220</v>
      </c>
      <c r="AT175" s="229" t="s">
        <v>159</v>
      </c>
      <c r="AU175" s="229" t="s">
        <v>165</v>
      </c>
      <c r="AY175" s="17" t="s">
        <v>156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165</v>
      </c>
      <c r="BK175" s="230">
        <f>ROUND(I175*H175,2)</f>
        <v>0</v>
      </c>
      <c r="BL175" s="17" t="s">
        <v>220</v>
      </c>
      <c r="BM175" s="229" t="s">
        <v>632</v>
      </c>
    </row>
    <row r="176" s="2" customFormat="1">
      <c r="A176" s="38"/>
      <c r="B176" s="39"/>
      <c r="C176" s="40"/>
      <c r="D176" s="231" t="s">
        <v>167</v>
      </c>
      <c r="E176" s="40"/>
      <c r="F176" s="232" t="s">
        <v>280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167</v>
      </c>
      <c r="AU176" s="17" t="s">
        <v>165</v>
      </c>
    </row>
    <row r="177" s="2" customFormat="1" ht="24.15" customHeight="1">
      <c r="A177" s="38"/>
      <c r="B177" s="39"/>
      <c r="C177" s="218" t="s">
        <v>8</v>
      </c>
      <c r="D177" s="218" t="s">
        <v>159</v>
      </c>
      <c r="E177" s="219" t="s">
        <v>265</v>
      </c>
      <c r="F177" s="220" t="s">
        <v>266</v>
      </c>
      <c r="G177" s="221" t="s">
        <v>219</v>
      </c>
      <c r="H177" s="222">
        <v>1</v>
      </c>
      <c r="I177" s="223"/>
      <c r="J177" s="224">
        <f>ROUND(I177*H177,2)</f>
        <v>0</v>
      </c>
      <c r="K177" s="220" t="s">
        <v>177</v>
      </c>
      <c r="L177" s="44"/>
      <c r="M177" s="225" t="s">
        <v>1</v>
      </c>
      <c r="N177" s="226" t="s">
        <v>43</v>
      </c>
      <c r="O177" s="91"/>
      <c r="P177" s="227">
        <f>O177*H177</f>
        <v>0</v>
      </c>
      <c r="Q177" s="227">
        <v>0.00017000000000000001</v>
      </c>
      <c r="R177" s="227">
        <f>Q177*H177</f>
        <v>0.00017000000000000001</v>
      </c>
      <c r="S177" s="227">
        <v>0.22625000000000001</v>
      </c>
      <c r="T177" s="228">
        <f>S177*H177</f>
        <v>0.22625000000000001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220</v>
      </c>
      <c r="AT177" s="229" t="s">
        <v>159</v>
      </c>
      <c r="AU177" s="229" t="s">
        <v>165</v>
      </c>
      <c r="AY177" s="17" t="s">
        <v>156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165</v>
      </c>
      <c r="BK177" s="230">
        <f>ROUND(I177*H177,2)</f>
        <v>0</v>
      </c>
      <c r="BL177" s="17" t="s">
        <v>220</v>
      </c>
      <c r="BM177" s="229" t="s">
        <v>633</v>
      </c>
    </row>
    <row r="178" s="2" customFormat="1">
      <c r="A178" s="38"/>
      <c r="B178" s="39"/>
      <c r="C178" s="40"/>
      <c r="D178" s="231" t="s">
        <v>167</v>
      </c>
      <c r="E178" s="40"/>
      <c r="F178" s="232" t="s">
        <v>268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167</v>
      </c>
      <c r="AU178" s="17" t="s">
        <v>165</v>
      </c>
    </row>
    <row r="179" s="13" customFormat="1">
      <c r="A179" s="13"/>
      <c r="B179" s="237"/>
      <c r="C179" s="238"/>
      <c r="D179" s="231" t="s">
        <v>170</v>
      </c>
      <c r="E179" s="239" t="s">
        <v>1</v>
      </c>
      <c r="F179" s="240" t="s">
        <v>634</v>
      </c>
      <c r="G179" s="238"/>
      <c r="H179" s="239" t="s">
        <v>1</v>
      </c>
      <c r="I179" s="241"/>
      <c r="J179" s="238"/>
      <c r="K179" s="238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170</v>
      </c>
      <c r="AU179" s="246" t="s">
        <v>165</v>
      </c>
      <c r="AV179" s="13" t="s">
        <v>85</v>
      </c>
      <c r="AW179" s="13" t="s">
        <v>33</v>
      </c>
      <c r="AX179" s="13" t="s">
        <v>77</v>
      </c>
      <c r="AY179" s="246" t="s">
        <v>156</v>
      </c>
    </row>
    <row r="180" s="14" customFormat="1">
      <c r="A180" s="14"/>
      <c r="B180" s="247"/>
      <c r="C180" s="248"/>
      <c r="D180" s="231" t="s">
        <v>170</v>
      </c>
      <c r="E180" s="249" t="s">
        <v>1</v>
      </c>
      <c r="F180" s="250" t="s">
        <v>85</v>
      </c>
      <c r="G180" s="248"/>
      <c r="H180" s="251">
        <v>1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170</v>
      </c>
      <c r="AU180" s="257" t="s">
        <v>165</v>
      </c>
      <c r="AV180" s="14" t="s">
        <v>165</v>
      </c>
      <c r="AW180" s="14" t="s">
        <v>33</v>
      </c>
      <c r="AX180" s="14" t="s">
        <v>85</v>
      </c>
      <c r="AY180" s="257" t="s">
        <v>156</v>
      </c>
    </row>
    <row r="181" s="2" customFormat="1" ht="33" customHeight="1">
      <c r="A181" s="38"/>
      <c r="B181" s="39"/>
      <c r="C181" s="218" t="s">
        <v>220</v>
      </c>
      <c r="D181" s="218" t="s">
        <v>159</v>
      </c>
      <c r="E181" s="219" t="s">
        <v>635</v>
      </c>
      <c r="F181" s="220" t="s">
        <v>636</v>
      </c>
      <c r="G181" s="221" t="s">
        <v>162</v>
      </c>
      <c r="H181" s="222">
        <v>1</v>
      </c>
      <c r="I181" s="223"/>
      <c r="J181" s="224">
        <f>ROUND(I181*H181,2)</f>
        <v>0</v>
      </c>
      <c r="K181" s="220" t="s">
        <v>163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0.29644271</v>
      </c>
      <c r="R181" s="227">
        <f>Q181*H181</f>
        <v>0.29644271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220</v>
      </c>
      <c r="AT181" s="229" t="s">
        <v>159</v>
      </c>
      <c r="AU181" s="229" t="s">
        <v>165</v>
      </c>
      <c r="AY181" s="17" t="s">
        <v>156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165</v>
      </c>
      <c r="BK181" s="230">
        <f>ROUND(I181*H181,2)</f>
        <v>0</v>
      </c>
      <c r="BL181" s="17" t="s">
        <v>220</v>
      </c>
      <c r="BM181" s="229" t="s">
        <v>637</v>
      </c>
    </row>
    <row r="182" s="2" customFormat="1">
      <c r="A182" s="38"/>
      <c r="B182" s="39"/>
      <c r="C182" s="40"/>
      <c r="D182" s="231" t="s">
        <v>167</v>
      </c>
      <c r="E182" s="40"/>
      <c r="F182" s="232" t="s">
        <v>638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167</v>
      </c>
      <c r="AU182" s="17" t="s">
        <v>165</v>
      </c>
    </row>
    <row r="183" s="2" customFormat="1">
      <c r="A183" s="38"/>
      <c r="B183" s="39"/>
      <c r="C183" s="40"/>
      <c r="D183" s="231" t="s">
        <v>168</v>
      </c>
      <c r="E183" s="40"/>
      <c r="F183" s="236" t="s">
        <v>481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168</v>
      </c>
      <c r="AU183" s="17" t="s">
        <v>165</v>
      </c>
    </row>
    <row r="184" s="2" customFormat="1" ht="21.75" customHeight="1">
      <c r="A184" s="38"/>
      <c r="B184" s="39"/>
      <c r="C184" s="218" t="s">
        <v>264</v>
      </c>
      <c r="D184" s="218" t="s">
        <v>159</v>
      </c>
      <c r="E184" s="219" t="s">
        <v>260</v>
      </c>
      <c r="F184" s="220" t="s">
        <v>261</v>
      </c>
      <c r="G184" s="221" t="s">
        <v>219</v>
      </c>
      <c r="H184" s="222">
        <v>1</v>
      </c>
      <c r="I184" s="223"/>
      <c r="J184" s="224">
        <f>ROUND(I184*H184,2)</f>
        <v>0</v>
      </c>
      <c r="K184" s="220" t="s">
        <v>177</v>
      </c>
      <c r="L184" s="44"/>
      <c r="M184" s="225" t="s">
        <v>1</v>
      </c>
      <c r="N184" s="226" t="s">
        <v>43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220</v>
      </c>
      <c r="AT184" s="229" t="s">
        <v>159</v>
      </c>
      <c r="AU184" s="229" t="s">
        <v>165</v>
      </c>
      <c r="AY184" s="17" t="s">
        <v>156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165</v>
      </c>
      <c r="BK184" s="230">
        <f>ROUND(I184*H184,2)</f>
        <v>0</v>
      </c>
      <c r="BL184" s="17" t="s">
        <v>220</v>
      </c>
      <c r="BM184" s="229" t="s">
        <v>639</v>
      </c>
    </row>
    <row r="185" s="2" customFormat="1">
      <c r="A185" s="38"/>
      <c r="B185" s="39"/>
      <c r="C185" s="40"/>
      <c r="D185" s="231" t="s">
        <v>167</v>
      </c>
      <c r="E185" s="40"/>
      <c r="F185" s="232" t="s">
        <v>263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167</v>
      </c>
      <c r="AU185" s="17" t="s">
        <v>165</v>
      </c>
    </row>
    <row r="186" s="2" customFormat="1" ht="24.15" customHeight="1">
      <c r="A186" s="38"/>
      <c r="B186" s="39"/>
      <c r="C186" s="218" t="s">
        <v>270</v>
      </c>
      <c r="D186" s="218" t="s">
        <v>159</v>
      </c>
      <c r="E186" s="219" t="s">
        <v>282</v>
      </c>
      <c r="F186" s="220" t="s">
        <v>283</v>
      </c>
      <c r="G186" s="221" t="s">
        <v>186</v>
      </c>
      <c r="H186" s="222">
        <v>0.43099999999999999</v>
      </c>
      <c r="I186" s="223"/>
      <c r="J186" s="224">
        <f>ROUND(I186*H186,2)</f>
        <v>0</v>
      </c>
      <c r="K186" s="220" t="s">
        <v>177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220</v>
      </c>
      <c r="AT186" s="229" t="s">
        <v>159</v>
      </c>
      <c r="AU186" s="229" t="s">
        <v>165</v>
      </c>
      <c r="AY186" s="17" t="s">
        <v>156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165</v>
      </c>
      <c r="BK186" s="230">
        <f>ROUND(I186*H186,2)</f>
        <v>0</v>
      </c>
      <c r="BL186" s="17" t="s">
        <v>220</v>
      </c>
      <c r="BM186" s="229" t="s">
        <v>640</v>
      </c>
    </row>
    <row r="187" s="2" customFormat="1">
      <c r="A187" s="38"/>
      <c r="B187" s="39"/>
      <c r="C187" s="40"/>
      <c r="D187" s="231" t="s">
        <v>167</v>
      </c>
      <c r="E187" s="40"/>
      <c r="F187" s="232" t="s">
        <v>285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167</v>
      </c>
      <c r="AU187" s="17" t="s">
        <v>165</v>
      </c>
    </row>
    <row r="188" s="2" customFormat="1" ht="21.75" customHeight="1">
      <c r="A188" s="38"/>
      <c r="B188" s="39"/>
      <c r="C188" s="218" t="s">
        <v>276</v>
      </c>
      <c r="D188" s="218" t="s">
        <v>159</v>
      </c>
      <c r="E188" s="219" t="s">
        <v>286</v>
      </c>
      <c r="F188" s="220" t="s">
        <v>287</v>
      </c>
      <c r="G188" s="221" t="s">
        <v>255</v>
      </c>
      <c r="H188" s="268"/>
      <c r="I188" s="223"/>
      <c r="J188" s="224">
        <f>ROUND(I188*H188,2)</f>
        <v>0</v>
      </c>
      <c r="K188" s="220" t="s">
        <v>177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220</v>
      </c>
      <c r="AT188" s="229" t="s">
        <v>159</v>
      </c>
      <c r="AU188" s="229" t="s">
        <v>165</v>
      </c>
      <c r="AY188" s="17" t="s">
        <v>156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165</v>
      </c>
      <c r="BK188" s="230">
        <f>ROUND(I188*H188,2)</f>
        <v>0</v>
      </c>
      <c r="BL188" s="17" t="s">
        <v>220</v>
      </c>
      <c r="BM188" s="229" t="s">
        <v>641</v>
      </c>
    </row>
    <row r="189" s="2" customFormat="1">
      <c r="A189" s="38"/>
      <c r="B189" s="39"/>
      <c r="C189" s="40"/>
      <c r="D189" s="231" t="s">
        <v>167</v>
      </c>
      <c r="E189" s="40"/>
      <c r="F189" s="232" t="s">
        <v>289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167</v>
      </c>
      <c r="AU189" s="17" t="s">
        <v>165</v>
      </c>
    </row>
    <row r="190" s="12" customFormat="1" ht="22.8" customHeight="1">
      <c r="A190" s="12"/>
      <c r="B190" s="202"/>
      <c r="C190" s="203"/>
      <c r="D190" s="204" t="s">
        <v>76</v>
      </c>
      <c r="E190" s="216" t="s">
        <v>290</v>
      </c>
      <c r="F190" s="216" t="s">
        <v>291</v>
      </c>
      <c r="G190" s="203"/>
      <c r="H190" s="203"/>
      <c r="I190" s="206"/>
      <c r="J190" s="217">
        <f>BK190</f>
        <v>0</v>
      </c>
      <c r="K190" s="203"/>
      <c r="L190" s="208"/>
      <c r="M190" s="209"/>
      <c r="N190" s="210"/>
      <c r="O190" s="210"/>
      <c r="P190" s="211">
        <f>SUM(P191:P192)</f>
        <v>0</v>
      </c>
      <c r="Q190" s="210"/>
      <c r="R190" s="211">
        <f>SUM(R191:R192)</f>
        <v>0.00036000000000000002</v>
      </c>
      <c r="S190" s="210"/>
      <c r="T190" s="212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165</v>
      </c>
      <c r="AT190" s="214" t="s">
        <v>76</v>
      </c>
      <c r="AU190" s="214" t="s">
        <v>85</v>
      </c>
      <c r="AY190" s="213" t="s">
        <v>156</v>
      </c>
      <c r="BK190" s="215">
        <f>SUM(BK191:BK192)</f>
        <v>0</v>
      </c>
    </row>
    <row r="191" s="2" customFormat="1" ht="24.15" customHeight="1">
      <c r="A191" s="38"/>
      <c r="B191" s="39"/>
      <c r="C191" s="218" t="s">
        <v>281</v>
      </c>
      <c r="D191" s="218" t="s">
        <v>159</v>
      </c>
      <c r="E191" s="219" t="s">
        <v>293</v>
      </c>
      <c r="F191" s="220" t="s">
        <v>294</v>
      </c>
      <c r="G191" s="221" t="s">
        <v>219</v>
      </c>
      <c r="H191" s="222">
        <v>1</v>
      </c>
      <c r="I191" s="223"/>
      <c r="J191" s="224">
        <f>ROUND(I191*H191,2)</f>
        <v>0</v>
      </c>
      <c r="K191" s="220" t="s">
        <v>177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0.00036000000000000002</v>
      </c>
      <c r="R191" s="227">
        <f>Q191*H191</f>
        <v>0.00036000000000000002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220</v>
      </c>
      <c r="AT191" s="229" t="s">
        <v>159</v>
      </c>
      <c r="AU191" s="229" t="s">
        <v>165</v>
      </c>
      <c r="AY191" s="17" t="s">
        <v>156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165</v>
      </c>
      <c r="BK191" s="230">
        <f>ROUND(I191*H191,2)</f>
        <v>0</v>
      </c>
      <c r="BL191" s="17" t="s">
        <v>220</v>
      </c>
      <c r="BM191" s="229" t="s">
        <v>642</v>
      </c>
    </row>
    <row r="192" s="2" customFormat="1">
      <c r="A192" s="38"/>
      <c r="B192" s="39"/>
      <c r="C192" s="40"/>
      <c r="D192" s="231" t="s">
        <v>167</v>
      </c>
      <c r="E192" s="40"/>
      <c r="F192" s="232" t="s">
        <v>296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167</v>
      </c>
      <c r="AU192" s="17" t="s">
        <v>165</v>
      </c>
    </row>
    <row r="193" s="12" customFormat="1" ht="22.8" customHeight="1">
      <c r="A193" s="12"/>
      <c r="B193" s="202"/>
      <c r="C193" s="203"/>
      <c r="D193" s="204" t="s">
        <v>76</v>
      </c>
      <c r="E193" s="216" t="s">
        <v>297</v>
      </c>
      <c r="F193" s="216" t="s">
        <v>298</v>
      </c>
      <c r="G193" s="203"/>
      <c r="H193" s="203"/>
      <c r="I193" s="206"/>
      <c r="J193" s="217">
        <f>BK193</f>
        <v>0</v>
      </c>
      <c r="K193" s="203"/>
      <c r="L193" s="208"/>
      <c r="M193" s="209"/>
      <c r="N193" s="210"/>
      <c r="O193" s="210"/>
      <c r="P193" s="211">
        <f>SUM(P194:P221)</f>
        <v>0</v>
      </c>
      <c r="Q193" s="210"/>
      <c r="R193" s="211">
        <f>SUM(R194:R221)</f>
        <v>0.012660000000000001</v>
      </c>
      <c r="S193" s="210"/>
      <c r="T193" s="212">
        <f>SUM(T194:T221)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165</v>
      </c>
      <c r="AT193" s="214" t="s">
        <v>76</v>
      </c>
      <c r="AU193" s="214" t="s">
        <v>85</v>
      </c>
      <c r="AY193" s="213" t="s">
        <v>156</v>
      </c>
      <c r="BK193" s="215">
        <f>SUM(BK194:BK221)</f>
        <v>0</v>
      </c>
    </row>
    <row r="194" s="2" customFormat="1" ht="24.15" customHeight="1">
      <c r="A194" s="38"/>
      <c r="B194" s="39"/>
      <c r="C194" s="218" t="s">
        <v>7</v>
      </c>
      <c r="D194" s="218" t="s">
        <v>159</v>
      </c>
      <c r="E194" s="219" t="s">
        <v>300</v>
      </c>
      <c r="F194" s="220" t="s">
        <v>301</v>
      </c>
      <c r="G194" s="221" t="s">
        <v>176</v>
      </c>
      <c r="H194" s="222">
        <v>40</v>
      </c>
      <c r="I194" s="223"/>
      <c r="J194" s="224">
        <f>ROUND(I194*H194,2)</f>
        <v>0</v>
      </c>
      <c r="K194" s="220" t="s">
        <v>177</v>
      </c>
      <c r="L194" s="44"/>
      <c r="M194" s="225" t="s">
        <v>1</v>
      </c>
      <c r="N194" s="226" t="s">
        <v>43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220</v>
      </c>
      <c r="AT194" s="229" t="s">
        <v>159</v>
      </c>
      <c r="AU194" s="229" t="s">
        <v>165</v>
      </c>
      <c r="AY194" s="17" t="s">
        <v>156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165</v>
      </c>
      <c r="BK194" s="230">
        <f>ROUND(I194*H194,2)</f>
        <v>0</v>
      </c>
      <c r="BL194" s="17" t="s">
        <v>220</v>
      </c>
      <c r="BM194" s="229" t="s">
        <v>643</v>
      </c>
    </row>
    <row r="195" s="2" customFormat="1">
      <c r="A195" s="38"/>
      <c r="B195" s="39"/>
      <c r="C195" s="40"/>
      <c r="D195" s="231" t="s">
        <v>167</v>
      </c>
      <c r="E195" s="40"/>
      <c r="F195" s="232" t="s">
        <v>303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167</v>
      </c>
      <c r="AU195" s="17" t="s">
        <v>165</v>
      </c>
    </row>
    <row r="196" s="2" customFormat="1" ht="16.5" customHeight="1">
      <c r="A196" s="38"/>
      <c r="B196" s="39"/>
      <c r="C196" s="258" t="s">
        <v>292</v>
      </c>
      <c r="D196" s="258" t="s">
        <v>223</v>
      </c>
      <c r="E196" s="259" t="s">
        <v>305</v>
      </c>
      <c r="F196" s="260" t="s">
        <v>306</v>
      </c>
      <c r="G196" s="261" t="s">
        <v>176</v>
      </c>
      <c r="H196" s="262">
        <v>42</v>
      </c>
      <c r="I196" s="263"/>
      <c r="J196" s="264">
        <f>ROUND(I196*H196,2)</f>
        <v>0</v>
      </c>
      <c r="K196" s="260" t="s">
        <v>177</v>
      </c>
      <c r="L196" s="265"/>
      <c r="M196" s="266" t="s">
        <v>1</v>
      </c>
      <c r="N196" s="267" t="s">
        <v>43</v>
      </c>
      <c r="O196" s="91"/>
      <c r="P196" s="227">
        <f>O196*H196</f>
        <v>0</v>
      </c>
      <c r="Q196" s="227">
        <v>0.00012999999999999999</v>
      </c>
      <c r="R196" s="227">
        <f>Q196*H196</f>
        <v>0.0054599999999999996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226</v>
      </c>
      <c r="AT196" s="229" t="s">
        <v>223</v>
      </c>
      <c r="AU196" s="229" t="s">
        <v>165</v>
      </c>
      <c r="AY196" s="17" t="s">
        <v>156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165</v>
      </c>
      <c r="BK196" s="230">
        <f>ROUND(I196*H196,2)</f>
        <v>0</v>
      </c>
      <c r="BL196" s="17" t="s">
        <v>220</v>
      </c>
      <c r="BM196" s="229" t="s">
        <v>644</v>
      </c>
    </row>
    <row r="197" s="2" customFormat="1">
      <c r="A197" s="38"/>
      <c r="B197" s="39"/>
      <c r="C197" s="40"/>
      <c r="D197" s="231" t="s">
        <v>167</v>
      </c>
      <c r="E197" s="40"/>
      <c r="F197" s="232" t="s">
        <v>306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167</v>
      </c>
      <c r="AU197" s="17" t="s">
        <v>165</v>
      </c>
    </row>
    <row r="198" s="14" customFormat="1">
      <c r="A198" s="14"/>
      <c r="B198" s="247"/>
      <c r="C198" s="248"/>
      <c r="D198" s="231" t="s">
        <v>170</v>
      </c>
      <c r="E198" s="248"/>
      <c r="F198" s="250" t="s">
        <v>308</v>
      </c>
      <c r="G198" s="248"/>
      <c r="H198" s="251">
        <v>42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170</v>
      </c>
      <c r="AU198" s="257" t="s">
        <v>165</v>
      </c>
      <c r="AV198" s="14" t="s">
        <v>165</v>
      </c>
      <c r="AW198" s="14" t="s">
        <v>4</v>
      </c>
      <c r="AX198" s="14" t="s">
        <v>85</v>
      </c>
      <c r="AY198" s="257" t="s">
        <v>156</v>
      </c>
    </row>
    <row r="199" s="2" customFormat="1" ht="24.15" customHeight="1">
      <c r="A199" s="38"/>
      <c r="B199" s="39"/>
      <c r="C199" s="218" t="s">
        <v>299</v>
      </c>
      <c r="D199" s="218" t="s">
        <v>159</v>
      </c>
      <c r="E199" s="219" t="s">
        <v>310</v>
      </c>
      <c r="F199" s="220" t="s">
        <v>311</v>
      </c>
      <c r="G199" s="221" t="s">
        <v>219</v>
      </c>
      <c r="H199" s="222">
        <v>1</v>
      </c>
      <c r="I199" s="223"/>
      <c r="J199" s="224">
        <f>ROUND(I199*H199,2)</f>
        <v>0</v>
      </c>
      <c r="K199" s="220" t="s">
        <v>177</v>
      </c>
      <c r="L199" s="44"/>
      <c r="M199" s="225" t="s">
        <v>1</v>
      </c>
      <c r="N199" s="226" t="s">
        <v>43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220</v>
      </c>
      <c r="AT199" s="229" t="s">
        <v>159</v>
      </c>
      <c r="AU199" s="229" t="s">
        <v>165</v>
      </c>
      <c r="AY199" s="17" t="s">
        <v>156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165</v>
      </c>
      <c r="BK199" s="230">
        <f>ROUND(I199*H199,2)</f>
        <v>0</v>
      </c>
      <c r="BL199" s="17" t="s">
        <v>220</v>
      </c>
      <c r="BM199" s="229" t="s">
        <v>645</v>
      </c>
    </row>
    <row r="200" s="2" customFormat="1">
      <c r="A200" s="38"/>
      <c r="B200" s="39"/>
      <c r="C200" s="40"/>
      <c r="D200" s="231" t="s">
        <v>167</v>
      </c>
      <c r="E200" s="40"/>
      <c r="F200" s="232" t="s">
        <v>313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167</v>
      </c>
      <c r="AU200" s="17" t="s">
        <v>165</v>
      </c>
    </row>
    <row r="201" s="2" customFormat="1" ht="16.5" customHeight="1">
      <c r="A201" s="38"/>
      <c r="B201" s="39"/>
      <c r="C201" s="258" t="s">
        <v>304</v>
      </c>
      <c r="D201" s="258" t="s">
        <v>223</v>
      </c>
      <c r="E201" s="259" t="s">
        <v>315</v>
      </c>
      <c r="F201" s="260" t="s">
        <v>489</v>
      </c>
      <c r="G201" s="261" t="s">
        <v>219</v>
      </c>
      <c r="H201" s="262">
        <v>1</v>
      </c>
      <c r="I201" s="263"/>
      <c r="J201" s="264">
        <f>ROUND(I201*H201,2)</f>
        <v>0</v>
      </c>
      <c r="K201" s="260" t="s">
        <v>317</v>
      </c>
      <c r="L201" s="265"/>
      <c r="M201" s="266" t="s">
        <v>1</v>
      </c>
      <c r="N201" s="267" t="s">
        <v>43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226</v>
      </c>
      <c r="AT201" s="229" t="s">
        <v>223</v>
      </c>
      <c r="AU201" s="229" t="s">
        <v>165</v>
      </c>
      <c r="AY201" s="17" t="s">
        <v>156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165</v>
      </c>
      <c r="BK201" s="230">
        <f>ROUND(I201*H201,2)</f>
        <v>0</v>
      </c>
      <c r="BL201" s="17" t="s">
        <v>220</v>
      </c>
      <c r="BM201" s="229" t="s">
        <v>646</v>
      </c>
    </row>
    <row r="202" s="2" customFormat="1">
      <c r="A202" s="38"/>
      <c r="B202" s="39"/>
      <c r="C202" s="40"/>
      <c r="D202" s="231" t="s">
        <v>167</v>
      </c>
      <c r="E202" s="40"/>
      <c r="F202" s="232" t="s">
        <v>489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167</v>
      </c>
      <c r="AU202" s="17" t="s">
        <v>165</v>
      </c>
    </row>
    <row r="203" s="2" customFormat="1">
      <c r="A203" s="38"/>
      <c r="B203" s="39"/>
      <c r="C203" s="40"/>
      <c r="D203" s="231" t="s">
        <v>168</v>
      </c>
      <c r="E203" s="40"/>
      <c r="F203" s="236" t="s">
        <v>319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168</v>
      </c>
      <c r="AU203" s="17" t="s">
        <v>165</v>
      </c>
    </row>
    <row r="204" s="2" customFormat="1" ht="33" customHeight="1">
      <c r="A204" s="38"/>
      <c r="B204" s="39"/>
      <c r="C204" s="218" t="s">
        <v>309</v>
      </c>
      <c r="D204" s="218" t="s">
        <v>159</v>
      </c>
      <c r="E204" s="219" t="s">
        <v>321</v>
      </c>
      <c r="F204" s="220" t="s">
        <v>322</v>
      </c>
      <c r="G204" s="221" t="s">
        <v>176</v>
      </c>
      <c r="H204" s="222">
        <v>40</v>
      </c>
      <c r="I204" s="223"/>
      <c r="J204" s="224">
        <f>ROUND(I204*H204,2)</f>
        <v>0</v>
      </c>
      <c r="K204" s="220" t="s">
        <v>177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220</v>
      </c>
      <c r="AT204" s="229" t="s">
        <v>159</v>
      </c>
      <c r="AU204" s="229" t="s">
        <v>165</v>
      </c>
      <c r="AY204" s="17" t="s">
        <v>156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165</v>
      </c>
      <c r="BK204" s="230">
        <f>ROUND(I204*H204,2)</f>
        <v>0</v>
      </c>
      <c r="BL204" s="17" t="s">
        <v>220</v>
      </c>
      <c r="BM204" s="229" t="s">
        <v>647</v>
      </c>
    </row>
    <row r="205" s="2" customFormat="1">
      <c r="A205" s="38"/>
      <c r="B205" s="39"/>
      <c r="C205" s="40"/>
      <c r="D205" s="231" t="s">
        <v>167</v>
      </c>
      <c r="E205" s="40"/>
      <c r="F205" s="232" t="s">
        <v>324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167</v>
      </c>
      <c r="AU205" s="17" t="s">
        <v>165</v>
      </c>
    </row>
    <row r="206" s="13" customFormat="1">
      <c r="A206" s="13"/>
      <c r="B206" s="237"/>
      <c r="C206" s="238"/>
      <c r="D206" s="231" t="s">
        <v>170</v>
      </c>
      <c r="E206" s="239" t="s">
        <v>1</v>
      </c>
      <c r="F206" s="240" t="s">
        <v>325</v>
      </c>
      <c r="G206" s="238"/>
      <c r="H206" s="239" t="s">
        <v>1</v>
      </c>
      <c r="I206" s="241"/>
      <c r="J206" s="238"/>
      <c r="K206" s="238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170</v>
      </c>
      <c r="AU206" s="246" t="s">
        <v>165</v>
      </c>
      <c r="AV206" s="13" t="s">
        <v>85</v>
      </c>
      <c r="AW206" s="13" t="s">
        <v>33</v>
      </c>
      <c r="AX206" s="13" t="s">
        <v>77</v>
      </c>
      <c r="AY206" s="246" t="s">
        <v>156</v>
      </c>
    </row>
    <row r="207" s="14" customFormat="1">
      <c r="A207" s="14"/>
      <c r="B207" s="247"/>
      <c r="C207" s="248"/>
      <c r="D207" s="231" t="s">
        <v>170</v>
      </c>
      <c r="E207" s="249" t="s">
        <v>1</v>
      </c>
      <c r="F207" s="250" t="s">
        <v>326</v>
      </c>
      <c r="G207" s="248"/>
      <c r="H207" s="251">
        <v>40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7" t="s">
        <v>170</v>
      </c>
      <c r="AU207" s="257" t="s">
        <v>165</v>
      </c>
      <c r="AV207" s="14" t="s">
        <v>165</v>
      </c>
      <c r="AW207" s="14" t="s">
        <v>33</v>
      </c>
      <c r="AX207" s="14" t="s">
        <v>85</v>
      </c>
      <c r="AY207" s="257" t="s">
        <v>156</v>
      </c>
    </row>
    <row r="208" s="2" customFormat="1" ht="24.15" customHeight="1">
      <c r="A208" s="38"/>
      <c r="B208" s="39"/>
      <c r="C208" s="258" t="s">
        <v>314</v>
      </c>
      <c r="D208" s="258" t="s">
        <v>223</v>
      </c>
      <c r="E208" s="259" t="s">
        <v>328</v>
      </c>
      <c r="F208" s="260" t="s">
        <v>329</v>
      </c>
      <c r="G208" s="261" t="s">
        <v>176</v>
      </c>
      <c r="H208" s="262">
        <v>40</v>
      </c>
      <c r="I208" s="263"/>
      <c r="J208" s="264">
        <f>ROUND(I208*H208,2)</f>
        <v>0</v>
      </c>
      <c r="K208" s="260" t="s">
        <v>177</v>
      </c>
      <c r="L208" s="265"/>
      <c r="M208" s="266" t="s">
        <v>1</v>
      </c>
      <c r="N208" s="267" t="s">
        <v>43</v>
      </c>
      <c r="O208" s="91"/>
      <c r="P208" s="227">
        <f>O208*H208</f>
        <v>0</v>
      </c>
      <c r="Q208" s="227">
        <v>0.00017000000000000001</v>
      </c>
      <c r="R208" s="227">
        <f>Q208*H208</f>
        <v>0.0068000000000000005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226</v>
      </c>
      <c r="AT208" s="229" t="s">
        <v>223</v>
      </c>
      <c r="AU208" s="229" t="s">
        <v>165</v>
      </c>
      <c r="AY208" s="17" t="s">
        <v>156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165</v>
      </c>
      <c r="BK208" s="230">
        <f>ROUND(I208*H208,2)</f>
        <v>0</v>
      </c>
      <c r="BL208" s="17" t="s">
        <v>220</v>
      </c>
      <c r="BM208" s="229" t="s">
        <v>648</v>
      </c>
    </row>
    <row r="209" s="2" customFormat="1">
      <c r="A209" s="38"/>
      <c r="B209" s="39"/>
      <c r="C209" s="40"/>
      <c r="D209" s="231" t="s">
        <v>167</v>
      </c>
      <c r="E209" s="40"/>
      <c r="F209" s="232" t="s">
        <v>329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167</v>
      </c>
      <c r="AU209" s="17" t="s">
        <v>165</v>
      </c>
    </row>
    <row r="210" s="14" customFormat="1">
      <c r="A210" s="14"/>
      <c r="B210" s="247"/>
      <c r="C210" s="248"/>
      <c r="D210" s="231" t="s">
        <v>170</v>
      </c>
      <c r="E210" s="249" t="s">
        <v>1</v>
      </c>
      <c r="F210" s="250" t="s">
        <v>326</v>
      </c>
      <c r="G210" s="248"/>
      <c r="H210" s="251">
        <v>40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170</v>
      </c>
      <c r="AU210" s="257" t="s">
        <v>165</v>
      </c>
      <c r="AV210" s="14" t="s">
        <v>165</v>
      </c>
      <c r="AW210" s="14" t="s">
        <v>33</v>
      </c>
      <c r="AX210" s="14" t="s">
        <v>85</v>
      </c>
      <c r="AY210" s="257" t="s">
        <v>156</v>
      </c>
    </row>
    <row r="211" s="2" customFormat="1" ht="21.75" customHeight="1">
      <c r="A211" s="38"/>
      <c r="B211" s="39"/>
      <c r="C211" s="218" t="s">
        <v>320</v>
      </c>
      <c r="D211" s="218" t="s">
        <v>159</v>
      </c>
      <c r="E211" s="219" t="s">
        <v>332</v>
      </c>
      <c r="F211" s="220" t="s">
        <v>333</v>
      </c>
      <c r="G211" s="221" t="s">
        <v>219</v>
      </c>
      <c r="H211" s="222">
        <v>1</v>
      </c>
      <c r="I211" s="223"/>
      <c r="J211" s="224">
        <f>ROUND(I211*H211,2)</f>
        <v>0</v>
      </c>
      <c r="K211" s="220" t="s">
        <v>177</v>
      </c>
      <c r="L211" s="44"/>
      <c r="M211" s="225" t="s">
        <v>1</v>
      </c>
      <c r="N211" s="226" t="s">
        <v>43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220</v>
      </c>
      <c r="AT211" s="229" t="s">
        <v>159</v>
      </c>
      <c r="AU211" s="229" t="s">
        <v>165</v>
      </c>
      <c r="AY211" s="17" t="s">
        <v>156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165</v>
      </c>
      <c r="BK211" s="230">
        <f>ROUND(I211*H211,2)</f>
        <v>0</v>
      </c>
      <c r="BL211" s="17" t="s">
        <v>220</v>
      </c>
      <c r="BM211" s="229" t="s">
        <v>649</v>
      </c>
    </row>
    <row r="212" s="2" customFormat="1">
      <c r="A212" s="38"/>
      <c r="B212" s="39"/>
      <c r="C212" s="40"/>
      <c r="D212" s="231" t="s">
        <v>167</v>
      </c>
      <c r="E212" s="40"/>
      <c r="F212" s="232" t="s">
        <v>335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167</v>
      </c>
      <c r="AU212" s="17" t="s">
        <v>165</v>
      </c>
    </row>
    <row r="213" s="2" customFormat="1" ht="16.5" customHeight="1">
      <c r="A213" s="38"/>
      <c r="B213" s="39"/>
      <c r="C213" s="258" t="s">
        <v>327</v>
      </c>
      <c r="D213" s="258" t="s">
        <v>223</v>
      </c>
      <c r="E213" s="259" t="s">
        <v>337</v>
      </c>
      <c r="F213" s="260" t="s">
        <v>338</v>
      </c>
      <c r="G213" s="261" t="s">
        <v>219</v>
      </c>
      <c r="H213" s="262">
        <v>1</v>
      </c>
      <c r="I213" s="263"/>
      <c r="J213" s="264">
        <f>ROUND(I213*H213,2)</f>
        <v>0</v>
      </c>
      <c r="K213" s="260" t="s">
        <v>177</v>
      </c>
      <c r="L213" s="265"/>
      <c r="M213" s="266" t="s">
        <v>1</v>
      </c>
      <c r="N213" s="267" t="s">
        <v>43</v>
      </c>
      <c r="O213" s="91"/>
      <c r="P213" s="227">
        <f>O213*H213</f>
        <v>0</v>
      </c>
      <c r="Q213" s="227">
        <v>0.00040000000000000002</v>
      </c>
      <c r="R213" s="227">
        <f>Q213*H213</f>
        <v>0.00040000000000000002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226</v>
      </c>
      <c r="AT213" s="229" t="s">
        <v>223</v>
      </c>
      <c r="AU213" s="229" t="s">
        <v>165</v>
      </c>
      <c r="AY213" s="17" t="s">
        <v>156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165</v>
      </c>
      <c r="BK213" s="230">
        <f>ROUND(I213*H213,2)</f>
        <v>0</v>
      </c>
      <c r="BL213" s="17" t="s">
        <v>220</v>
      </c>
      <c r="BM213" s="229" t="s">
        <v>650</v>
      </c>
    </row>
    <row r="214" s="2" customFormat="1">
      <c r="A214" s="38"/>
      <c r="B214" s="39"/>
      <c r="C214" s="40"/>
      <c r="D214" s="231" t="s">
        <v>167</v>
      </c>
      <c r="E214" s="40"/>
      <c r="F214" s="232" t="s">
        <v>338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167</v>
      </c>
      <c r="AU214" s="17" t="s">
        <v>165</v>
      </c>
    </row>
    <row r="215" s="2" customFormat="1" ht="24.15" customHeight="1">
      <c r="A215" s="38"/>
      <c r="B215" s="39"/>
      <c r="C215" s="218" t="s">
        <v>331</v>
      </c>
      <c r="D215" s="218" t="s">
        <v>159</v>
      </c>
      <c r="E215" s="219" t="s">
        <v>341</v>
      </c>
      <c r="F215" s="220" t="s">
        <v>342</v>
      </c>
      <c r="G215" s="221" t="s">
        <v>219</v>
      </c>
      <c r="H215" s="222">
        <v>1</v>
      </c>
      <c r="I215" s="223"/>
      <c r="J215" s="224">
        <f>ROUND(I215*H215,2)</f>
        <v>0</v>
      </c>
      <c r="K215" s="220" t="s">
        <v>177</v>
      </c>
      <c r="L215" s="44"/>
      <c r="M215" s="225" t="s">
        <v>1</v>
      </c>
      <c r="N215" s="226" t="s">
        <v>43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220</v>
      </c>
      <c r="AT215" s="229" t="s">
        <v>159</v>
      </c>
      <c r="AU215" s="229" t="s">
        <v>165</v>
      </c>
      <c r="AY215" s="17" t="s">
        <v>156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165</v>
      </c>
      <c r="BK215" s="230">
        <f>ROUND(I215*H215,2)</f>
        <v>0</v>
      </c>
      <c r="BL215" s="17" t="s">
        <v>220</v>
      </c>
      <c r="BM215" s="229" t="s">
        <v>651</v>
      </c>
    </row>
    <row r="216" s="2" customFormat="1">
      <c r="A216" s="38"/>
      <c r="B216" s="39"/>
      <c r="C216" s="40"/>
      <c r="D216" s="231" t="s">
        <v>167</v>
      </c>
      <c r="E216" s="40"/>
      <c r="F216" s="232" t="s">
        <v>344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167</v>
      </c>
      <c r="AU216" s="17" t="s">
        <v>165</v>
      </c>
    </row>
    <row r="217" s="13" customFormat="1">
      <c r="A217" s="13"/>
      <c r="B217" s="237"/>
      <c r="C217" s="238"/>
      <c r="D217" s="231" t="s">
        <v>170</v>
      </c>
      <c r="E217" s="239" t="s">
        <v>1</v>
      </c>
      <c r="F217" s="240" t="s">
        <v>345</v>
      </c>
      <c r="G217" s="238"/>
      <c r="H217" s="239" t="s">
        <v>1</v>
      </c>
      <c r="I217" s="241"/>
      <c r="J217" s="238"/>
      <c r="K217" s="238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170</v>
      </c>
      <c r="AU217" s="246" t="s">
        <v>165</v>
      </c>
      <c r="AV217" s="13" t="s">
        <v>85</v>
      </c>
      <c r="AW217" s="13" t="s">
        <v>33</v>
      </c>
      <c r="AX217" s="13" t="s">
        <v>77</v>
      </c>
      <c r="AY217" s="246" t="s">
        <v>156</v>
      </c>
    </row>
    <row r="218" s="13" customFormat="1">
      <c r="A218" s="13"/>
      <c r="B218" s="237"/>
      <c r="C218" s="238"/>
      <c r="D218" s="231" t="s">
        <v>170</v>
      </c>
      <c r="E218" s="239" t="s">
        <v>1</v>
      </c>
      <c r="F218" s="240" t="s">
        <v>346</v>
      </c>
      <c r="G218" s="238"/>
      <c r="H218" s="239" t="s">
        <v>1</v>
      </c>
      <c r="I218" s="241"/>
      <c r="J218" s="238"/>
      <c r="K218" s="238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170</v>
      </c>
      <c r="AU218" s="246" t="s">
        <v>165</v>
      </c>
      <c r="AV218" s="13" t="s">
        <v>85</v>
      </c>
      <c r="AW218" s="13" t="s">
        <v>33</v>
      </c>
      <c r="AX218" s="13" t="s">
        <v>77</v>
      </c>
      <c r="AY218" s="246" t="s">
        <v>156</v>
      </c>
    </row>
    <row r="219" s="14" customFormat="1">
      <c r="A219" s="14"/>
      <c r="B219" s="247"/>
      <c r="C219" s="248"/>
      <c r="D219" s="231" t="s">
        <v>170</v>
      </c>
      <c r="E219" s="249" t="s">
        <v>1</v>
      </c>
      <c r="F219" s="250" t="s">
        <v>85</v>
      </c>
      <c r="G219" s="248"/>
      <c r="H219" s="251">
        <v>1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170</v>
      </c>
      <c r="AU219" s="257" t="s">
        <v>165</v>
      </c>
      <c r="AV219" s="14" t="s">
        <v>165</v>
      </c>
      <c r="AW219" s="14" t="s">
        <v>33</v>
      </c>
      <c r="AX219" s="14" t="s">
        <v>85</v>
      </c>
      <c r="AY219" s="257" t="s">
        <v>156</v>
      </c>
    </row>
    <row r="220" s="2" customFormat="1" ht="24.15" customHeight="1">
      <c r="A220" s="38"/>
      <c r="B220" s="39"/>
      <c r="C220" s="218" t="s">
        <v>336</v>
      </c>
      <c r="D220" s="218" t="s">
        <v>159</v>
      </c>
      <c r="E220" s="219" t="s">
        <v>347</v>
      </c>
      <c r="F220" s="220" t="s">
        <v>348</v>
      </c>
      <c r="G220" s="221" t="s">
        <v>255</v>
      </c>
      <c r="H220" s="268"/>
      <c r="I220" s="223"/>
      <c r="J220" s="224">
        <f>ROUND(I220*H220,2)</f>
        <v>0</v>
      </c>
      <c r="K220" s="220" t="s">
        <v>177</v>
      </c>
      <c r="L220" s="44"/>
      <c r="M220" s="225" t="s">
        <v>1</v>
      </c>
      <c r="N220" s="226" t="s">
        <v>43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220</v>
      </c>
      <c r="AT220" s="229" t="s">
        <v>159</v>
      </c>
      <c r="AU220" s="229" t="s">
        <v>165</v>
      </c>
      <c r="AY220" s="17" t="s">
        <v>156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165</v>
      </c>
      <c r="BK220" s="230">
        <f>ROUND(I220*H220,2)</f>
        <v>0</v>
      </c>
      <c r="BL220" s="17" t="s">
        <v>220</v>
      </c>
      <c r="BM220" s="229" t="s">
        <v>652</v>
      </c>
    </row>
    <row r="221" s="2" customFormat="1">
      <c r="A221" s="38"/>
      <c r="B221" s="39"/>
      <c r="C221" s="40"/>
      <c r="D221" s="231" t="s">
        <v>167</v>
      </c>
      <c r="E221" s="40"/>
      <c r="F221" s="232" t="s">
        <v>350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167</v>
      </c>
      <c r="AU221" s="17" t="s">
        <v>165</v>
      </c>
    </row>
    <row r="222" s="12" customFormat="1" ht="25.92" customHeight="1">
      <c r="A222" s="12"/>
      <c r="B222" s="202"/>
      <c r="C222" s="203"/>
      <c r="D222" s="204" t="s">
        <v>76</v>
      </c>
      <c r="E222" s="205" t="s">
        <v>351</v>
      </c>
      <c r="F222" s="205" t="s">
        <v>352</v>
      </c>
      <c r="G222" s="203"/>
      <c r="H222" s="203"/>
      <c r="I222" s="206"/>
      <c r="J222" s="207">
        <f>BK222</f>
        <v>0</v>
      </c>
      <c r="K222" s="203"/>
      <c r="L222" s="208"/>
      <c r="M222" s="209"/>
      <c r="N222" s="210"/>
      <c r="O222" s="210"/>
      <c r="P222" s="211">
        <f>SUM(P223:P287)</f>
        <v>0</v>
      </c>
      <c r="Q222" s="210"/>
      <c r="R222" s="211">
        <f>SUM(R223:R287)</f>
        <v>0.009689999999999999</v>
      </c>
      <c r="S222" s="210"/>
      <c r="T222" s="212">
        <f>SUM(T223:T287)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164</v>
      </c>
      <c r="AT222" s="214" t="s">
        <v>76</v>
      </c>
      <c r="AU222" s="214" t="s">
        <v>77</v>
      </c>
      <c r="AY222" s="213" t="s">
        <v>156</v>
      </c>
      <c r="BK222" s="215">
        <f>SUM(BK223:BK287)</f>
        <v>0</v>
      </c>
    </row>
    <row r="223" s="2" customFormat="1" ht="16.5" customHeight="1">
      <c r="A223" s="38"/>
      <c r="B223" s="39"/>
      <c r="C223" s="218" t="s">
        <v>340</v>
      </c>
      <c r="D223" s="218" t="s">
        <v>159</v>
      </c>
      <c r="E223" s="219" t="s">
        <v>354</v>
      </c>
      <c r="F223" s="220" t="s">
        <v>355</v>
      </c>
      <c r="G223" s="221" t="s">
        <v>356</v>
      </c>
      <c r="H223" s="222">
        <v>24</v>
      </c>
      <c r="I223" s="223"/>
      <c r="J223" s="224">
        <f>ROUND(I223*H223,2)</f>
        <v>0</v>
      </c>
      <c r="K223" s="220" t="s">
        <v>163</v>
      </c>
      <c r="L223" s="44"/>
      <c r="M223" s="225" t="s">
        <v>1</v>
      </c>
      <c r="N223" s="226" t="s">
        <v>43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358</v>
      </c>
      <c r="AT223" s="229" t="s">
        <v>159</v>
      </c>
      <c r="AU223" s="229" t="s">
        <v>85</v>
      </c>
      <c r="AY223" s="17" t="s">
        <v>156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165</v>
      </c>
      <c r="BK223" s="230">
        <f>ROUND(I223*H223,2)</f>
        <v>0</v>
      </c>
      <c r="BL223" s="17" t="s">
        <v>358</v>
      </c>
      <c r="BM223" s="229" t="s">
        <v>653</v>
      </c>
    </row>
    <row r="224" s="2" customFormat="1">
      <c r="A224" s="38"/>
      <c r="B224" s="39"/>
      <c r="C224" s="40"/>
      <c r="D224" s="231" t="s">
        <v>167</v>
      </c>
      <c r="E224" s="40"/>
      <c r="F224" s="232" t="s">
        <v>360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167</v>
      </c>
      <c r="AU224" s="17" t="s">
        <v>85</v>
      </c>
    </row>
    <row r="225" s="2" customFormat="1">
      <c r="A225" s="38"/>
      <c r="B225" s="39"/>
      <c r="C225" s="40"/>
      <c r="D225" s="231" t="s">
        <v>168</v>
      </c>
      <c r="E225" s="40"/>
      <c r="F225" s="236" t="s">
        <v>361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168</v>
      </c>
      <c r="AU225" s="17" t="s">
        <v>85</v>
      </c>
    </row>
    <row r="226" s="13" customFormat="1">
      <c r="A226" s="13"/>
      <c r="B226" s="237"/>
      <c r="C226" s="238"/>
      <c r="D226" s="231" t="s">
        <v>170</v>
      </c>
      <c r="E226" s="239" t="s">
        <v>1</v>
      </c>
      <c r="F226" s="240" t="s">
        <v>362</v>
      </c>
      <c r="G226" s="238"/>
      <c r="H226" s="239" t="s">
        <v>1</v>
      </c>
      <c r="I226" s="241"/>
      <c r="J226" s="238"/>
      <c r="K226" s="238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170</v>
      </c>
      <c r="AU226" s="246" t="s">
        <v>85</v>
      </c>
      <c r="AV226" s="13" t="s">
        <v>85</v>
      </c>
      <c r="AW226" s="13" t="s">
        <v>33</v>
      </c>
      <c r="AX226" s="13" t="s">
        <v>77</v>
      </c>
      <c r="AY226" s="246" t="s">
        <v>156</v>
      </c>
    </row>
    <row r="227" s="14" customFormat="1">
      <c r="A227" s="14"/>
      <c r="B227" s="247"/>
      <c r="C227" s="248"/>
      <c r="D227" s="231" t="s">
        <v>170</v>
      </c>
      <c r="E227" s="249" t="s">
        <v>1</v>
      </c>
      <c r="F227" s="250" t="s">
        <v>304</v>
      </c>
      <c r="G227" s="248"/>
      <c r="H227" s="251">
        <v>24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7" t="s">
        <v>170</v>
      </c>
      <c r="AU227" s="257" t="s">
        <v>85</v>
      </c>
      <c r="AV227" s="14" t="s">
        <v>165</v>
      </c>
      <c r="AW227" s="14" t="s">
        <v>33</v>
      </c>
      <c r="AX227" s="14" t="s">
        <v>85</v>
      </c>
      <c r="AY227" s="257" t="s">
        <v>156</v>
      </c>
    </row>
    <row r="228" s="2" customFormat="1" ht="16.5" customHeight="1">
      <c r="A228" s="38"/>
      <c r="B228" s="39"/>
      <c r="C228" s="218" t="s">
        <v>226</v>
      </c>
      <c r="D228" s="218" t="s">
        <v>159</v>
      </c>
      <c r="E228" s="219" t="s">
        <v>364</v>
      </c>
      <c r="F228" s="220" t="s">
        <v>365</v>
      </c>
      <c r="G228" s="221" t="s">
        <v>356</v>
      </c>
      <c r="H228" s="222">
        <v>9</v>
      </c>
      <c r="I228" s="223"/>
      <c r="J228" s="224">
        <f>ROUND(I228*H228,2)</f>
        <v>0</v>
      </c>
      <c r="K228" s="220" t="s">
        <v>177</v>
      </c>
      <c r="L228" s="44"/>
      <c r="M228" s="225" t="s">
        <v>1</v>
      </c>
      <c r="N228" s="226" t="s">
        <v>43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358</v>
      </c>
      <c r="AT228" s="229" t="s">
        <v>159</v>
      </c>
      <c r="AU228" s="229" t="s">
        <v>85</v>
      </c>
      <c r="AY228" s="17" t="s">
        <v>156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165</v>
      </c>
      <c r="BK228" s="230">
        <f>ROUND(I228*H228,2)</f>
        <v>0</v>
      </c>
      <c r="BL228" s="17" t="s">
        <v>358</v>
      </c>
      <c r="BM228" s="229" t="s">
        <v>654</v>
      </c>
    </row>
    <row r="229" s="2" customFormat="1">
      <c r="A229" s="38"/>
      <c r="B229" s="39"/>
      <c r="C229" s="40"/>
      <c r="D229" s="231" t="s">
        <v>167</v>
      </c>
      <c r="E229" s="40"/>
      <c r="F229" s="232" t="s">
        <v>367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167</v>
      </c>
      <c r="AU229" s="17" t="s">
        <v>85</v>
      </c>
    </row>
    <row r="230" s="13" customFormat="1">
      <c r="A230" s="13"/>
      <c r="B230" s="237"/>
      <c r="C230" s="238"/>
      <c r="D230" s="231" t="s">
        <v>170</v>
      </c>
      <c r="E230" s="239" t="s">
        <v>1</v>
      </c>
      <c r="F230" s="240" t="s">
        <v>368</v>
      </c>
      <c r="G230" s="238"/>
      <c r="H230" s="239" t="s">
        <v>1</v>
      </c>
      <c r="I230" s="241"/>
      <c r="J230" s="238"/>
      <c r="K230" s="238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170</v>
      </c>
      <c r="AU230" s="246" t="s">
        <v>85</v>
      </c>
      <c r="AV230" s="13" t="s">
        <v>85</v>
      </c>
      <c r="AW230" s="13" t="s">
        <v>33</v>
      </c>
      <c r="AX230" s="13" t="s">
        <v>77</v>
      </c>
      <c r="AY230" s="246" t="s">
        <v>156</v>
      </c>
    </row>
    <row r="231" s="14" customFormat="1">
      <c r="A231" s="14"/>
      <c r="B231" s="247"/>
      <c r="C231" s="248"/>
      <c r="D231" s="231" t="s">
        <v>170</v>
      </c>
      <c r="E231" s="249" t="s">
        <v>1</v>
      </c>
      <c r="F231" s="250" t="s">
        <v>164</v>
      </c>
      <c r="G231" s="248"/>
      <c r="H231" s="251">
        <v>4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170</v>
      </c>
      <c r="AU231" s="257" t="s">
        <v>85</v>
      </c>
      <c r="AV231" s="14" t="s">
        <v>165</v>
      </c>
      <c r="AW231" s="14" t="s">
        <v>33</v>
      </c>
      <c r="AX231" s="14" t="s">
        <v>77</v>
      </c>
      <c r="AY231" s="257" t="s">
        <v>156</v>
      </c>
    </row>
    <row r="232" s="13" customFormat="1">
      <c r="A232" s="13"/>
      <c r="B232" s="237"/>
      <c r="C232" s="238"/>
      <c r="D232" s="231" t="s">
        <v>170</v>
      </c>
      <c r="E232" s="239" t="s">
        <v>1</v>
      </c>
      <c r="F232" s="240" t="s">
        <v>655</v>
      </c>
      <c r="G232" s="238"/>
      <c r="H232" s="239" t="s">
        <v>1</v>
      </c>
      <c r="I232" s="241"/>
      <c r="J232" s="238"/>
      <c r="K232" s="238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170</v>
      </c>
      <c r="AU232" s="246" t="s">
        <v>85</v>
      </c>
      <c r="AV232" s="13" t="s">
        <v>85</v>
      </c>
      <c r="AW232" s="13" t="s">
        <v>33</v>
      </c>
      <c r="AX232" s="13" t="s">
        <v>77</v>
      </c>
      <c r="AY232" s="246" t="s">
        <v>156</v>
      </c>
    </row>
    <row r="233" s="14" customFormat="1">
      <c r="A233" s="14"/>
      <c r="B233" s="247"/>
      <c r="C233" s="248"/>
      <c r="D233" s="231" t="s">
        <v>170</v>
      </c>
      <c r="E233" s="249" t="s">
        <v>1</v>
      </c>
      <c r="F233" s="250" t="s">
        <v>164</v>
      </c>
      <c r="G233" s="248"/>
      <c r="H233" s="251">
        <v>4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7" t="s">
        <v>170</v>
      </c>
      <c r="AU233" s="257" t="s">
        <v>85</v>
      </c>
      <c r="AV233" s="14" t="s">
        <v>165</v>
      </c>
      <c r="AW233" s="14" t="s">
        <v>33</v>
      </c>
      <c r="AX233" s="14" t="s">
        <v>77</v>
      </c>
      <c r="AY233" s="257" t="s">
        <v>156</v>
      </c>
    </row>
    <row r="234" s="13" customFormat="1">
      <c r="A234" s="13"/>
      <c r="B234" s="237"/>
      <c r="C234" s="238"/>
      <c r="D234" s="231" t="s">
        <v>170</v>
      </c>
      <c r="E234" s="239" t="s">
        <v>1</v>
      </c>
      <c r="F234" s="240" t="s">
        <v>500</v>
      </c>
      <c r="G234" s="238"/>
      <c r="H234" s="239" t="s">
        <v>1</v>
      </c>
      <c r="I234" s="241"/>
      <c r="J234" s="238"/>
      <c r="K234" s="238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170</v>
      </c>
      <c r="AU234" s="246" t="s">
        <v>85</v>
      </c>
      <c r="AV234" s="13" t="s">
        <v>85</v>
      </c>
      <c r="AW234" s="13" t="s">
        <v>33</v>
      </c>
      <c r="AX234" s="13" t="s">
        <v>77</v>
      </c>
      <c r="AY234" s="246" t="s">
        <v>156</v>
      </c>
    </row>
    <row r="235" s="14" customFormat="1">
      <c r="A235" s="14"/>
      <c r="B235" s="247"/>
      <c r="C235" s="248"/>
      <c r="D235" s="231" t="s">
        <v>170</v>
      </c>
      <c r="E235" s="249" t="s">
        <v>1</v>
      </c>
      <c r="F235" s="250" t="s">
        <v>85</v>
      </c>
      <c r="G235" s="248"/>
      <c r="H235" s="251">
        <v>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7" t="s">
        <v>170</v>
      </c>
      <c r="AU235" s="257" t="s">
        <v>85</v>
      </c>
      <c r="AV235" s="14" t="s">
        <v>165</v>
      </c>
      <c r="AW235" s="14" t="s">
        <v>33</v>
      </c>
      <c r="AX235" s="14" t="s">
        <v>77</v>
      </c>
      <c r="AY235" s="257" t="s">
        <v>156</v>
      </c>
    </row>
    <row r="236" s="15" customFormat="1">
      <c r="A236" s="15"/>
      <c r="B236" s="269"/>
      <c r="C236" s="270"/>
      <c r="D236" s="231" t="s">
        <v>170</v>
      </c>
      <c r="E236" s="271" t="s">
        <v>1</v>
      </c>
      <c r="F236" s="272" t="s">
        <v>370</v>
      </c>
      <c r="G236" s="270"/>
      <c r="H236" s="273">
        <v>9</v>
      </c>
      <c r="I236" s="274"/>
      <c r="J236" s="270"/>
      <c r="K236" s="270"/>
      <c r="L236" s="275"/>
      <c r="M236" s="276"/>
      <c r="N236" s="277"/>
      <c r="O236" s="277"/>
      <c r="P236" s="277"/>
      <c r="Q236" s="277"/>
      <c r="R236" s="277"/>
      <c r="S236" s="277"/>
      <c r="T236" s="278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9" t="s">
        <v>170</v>
      </c>
      <c r="AU236" s="279" t="s">
        <v>85</v>
      </c>
      <c r="AV236" s="15" t="s">
        <v>164</v>
      </c>
      <c r="AW236" s="15" t="s">
        <v>33</v>
      </c>
      <c r="AX236" s="15" t="s">
        <v>85</v>
      </c>
      <c r="AY236" s="279" t="s">
        <v>156</v>
      </c>
    </row>
    <row r="237" s="2" customFormat="1" ht="21.75" customHeight="1">
      <c r="A237" s="38"/>
      <c r="B237" s="39"/>
      <c r="C237" s="258" t="s">
        <v>353</v>
      </c>
      <c r="D237" s="258" t="s">
        <v>223</v>
      </c>
      <c r="E237" s="259" t="s">
        <v>372</v>
      </c>
      <c r="F237" s="260" t="s">
        <v>373</v>
      </c>
      <c r="G237" s="261" t="s">
        <v>1</v>
      </c>
      <c r="H237" s="262">
        <v>1</v>
      </c>
      <c r="I237" s="263"/>
      <c r="J237" s="264">
        <f>ROUND(I237*H237,2)</f>
        <v>0</v>
      </c>
      <c r="K237" s="260" t="s">
        <v>163</v>
      </c>
      <c r="L237" s="265"/>
      <c r="M237" s="266" t="s">
        <v>1</v>
      </c>
      <c r="N237" s="267" t="s">
        <v>43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358</v>
      </c>
      <c r="AT237" s="229" t="s">
        <v>223</v>
      </c>
      <c r="AU237" s="229" t="s">
        <v>85</v>
      </c>
      <c r="AY237" s="17" t="s">
        <v>156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165</v>
      </c>
      <c r="BK237" s="230">
        <f>ROUND(I237*H237,2)</f>
        <v>0</v>
      </c>
      <c r="BL237" s="17" t="s">
        <v>358</v>
      </c>
      <c r="BM237" s="229" t="s">
        <v>656</v>
      </c>
    </row>
    <row r="238" s="2" customFormat="1">
      <c r="A238" s="38"/>
      <c r="B238" s="39"/>
      <c r="C238" s="40"/>
      <c r="D238" s="231" t="s">
        <v>167</v>
      </c>
      <c r="E238" s="40"/>
      <c r="F238" s="232" t="s">
        <v>373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167</v>
      </c>
      <c r="AU238" s="17" t="s">
        <v>85</v>
      </c>
    </row>
    <row r="239" s="2" customFormat="1">
      <c r="A239" s="38"/>
      <c r="B239" s="39"/>
      <c r="C239" s="40"/>
      <c r="D239" s="231" t="s">
        <v>168</v>
      </c>
      <c r="E239" s="40"/>
      <c r="F239" s="236" t="s">
        <v>375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168</v>
      </c>
      <c r="AU239" s="17" t="s">
        <v>85</v>
      </c>
    </row>
    <row r="240" s="13" customFormat="1">
      <c r="A240" s="13"/>
      <c r="B240" s="237"/>
      <c r="C240" s="238"/>
      <c r="D240" s="231" t="s">
        <v>170</v>
      </c>
      <c r="E240" s="239" t="s">
        <v>1</v>
      </c>
      <c r="F240" s="240" t="s">
        <v>376</v>
      </c>
      <c r="G240" s="238"/>
      <c r="H240" s="239" t="s">
        <v>1</v>
      </c>
      <c r="I240" s="241"/>
      <c r="J240" s="238"/>
      <c r="K240" s="238"/>
      <c r="L240" s="242"/>
      <c r="M240" s="243"/>
      <c r="N240" s="244"/>
      <c r="O240" s="244"/>
      <c r="P240" s="244"/>
      <c r="Q240" s="244"/>
      <c r="R240" s="244"/>
      <c r="S240" s="244"/>
      <c r="T240" s="24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6" t="s">
        <v>170</v>
      </c>
      <c r="AU240" s="246" t="s">
        <v>85</v>
      </c>
      <c r="AV240" s="13" t="s">
        <v>85</v>
      </c>
      <c r="AW240" s="13" t="s">
        <v>33</v>
      </c>
      <c r="AX240" s="13" t="s">
        <v>77</v>
      </c>
      <c r="AY240" s="246" t="s">
        <v>156</v>
      </c>
    </row>
    <row r="241" s="14" customFormat="1">
      <c r="A241" s="14"/>
      <c r="B241" s="247"/>
      <c r="C241" s="248"/>
      <c r="D241" s="231" t="s">
        <v>170</v>
      </c>
      <c r="E241" s="249" t="s">
        <v>1</v>
      </c>
      <c r="F241" s="250" t="s">
        <v>85</v>
      </c>
      <c r="G241" s="248"/>
      <c r="H241" s="251">
        <v>1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7" t="s">
        <v>170</v>
      </c>
      <c r="AU241" s="257" t="s">
        <v>85</v>
      </c>
      <c r="AV241" s="14" t="s">
        <v>165</v>
      </c>
      <c r="AW241" s="14" t="s">
        <v>33</v>
      </c>
      <c r="AX241" s="14" t="s">
        <v>85</v>
      </c>
      <c r="AY241" s="257" t="s">
        <v>156</v>
      </c>
    </row>
    <row r="242" s="2" customFormat="1" ht="24.15" customHeight="1">
      <c r="A242" s="38"/>
      <c r="B242" s="39"/>
      <c r="C242" s="258" t="s">
        <v>363</v>
      </c>
      <c r="D242" s="258" t="s">
        <v>223</v>
      </c>
      <c r="E242" s="259" t="s">
        <v>395</v>
      </c>
      <c r="F242" s="260" t="s">
        <v>396</v>
      </c>
      <c r="G242" s="261" t="s">
        <v>219</v>
      </c>
      <c r="H242" s="262">
        <v>1</v>
      </c>
      <c r="I242" s="263"/>
      <c r="J242" s="264">
        <f>ROUND(I242*H242,2)</f>
        <v>0</v>
      </c>
      <c r="K242" s="260" t="s">
        <v>657</v>
      </c>
      <c r="L242" s="265"/>
      <c r="M242" s="266" t="s">
        <v>1</v>
      </c>
      <c r="N242" s="267" t="s">
        <v>43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358</v>
      </c>
      <c r="AT242" s="229" t="s">
        <v>223</v>
      </c>
      <c r="AU242" s="229" t="s">
        <v>85</v>
      </c>
      <c r="AY242" s="17" t="s">
        <v>156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165</v>
      </c>
      <c r="BK242" s="230">
        <f>ROUND(I242*H242,2)</f>
        <v>0</v>
      </c>
      <c r="BL242" s="17" t="s">
        <v>358</v>
      </c>
      <c r="BM242" s="229" t="s">
        <v>658</v>
      </c>
    </row>
    <row r="243" s="2" customFormat="1">
      <c r="A243" s="38"/>
      <c r="B243" s="39"/>
      <c r="C243" s="40"/>
      <c r="D243" s="231" t="s">
        <v>167</v>
      </c>
      <c r="E243" s="40"/>
      <c r="F243" s="232" t="s">
        <v>396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167</v>
      </c>
      <c r="AU243" s="17" t="s">
        <v>85</v>
      </c>
    </row>
    <row r="244" s="13" customFormat="1">
      <c r="A244" s="13"/>
      <c r="B244" s="237"/>
      <c r="C244" s="238"/>
      <c r="D244" s="231" t="s">
        <v>170</v>
      </c>
      <c r="E244" s="239" t="s">
        <v>1</v>
      </c>
      <c r="F244" s="240" t="s">
        <v>398</v>
      </c>
      <c r="G244" s="238"/>
      <c r="H244" s="239" t="s">
        <v>1</v>
      </c>
      <c r="I244" s="241"/>
      <c r="J244" s="238"/>
      <c r="K244" s="238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170</v>
      </c>
      <c r="AU244" s="246" t="s">
        <v>85</v>
      </c>
      <c r="AV244" s="13" t="s">
        <v>85</v>
      </c>
      <c r="AW244" s="13" t="s">
        <v>33</v>
      </c>
      <c r="AX244" s="13" t="s">
        <v>77</v>
      </c>
      <c r="AY244" s="246" t="s">
        <v>156</v>
      </c>
    </row>
    <row r="245" s="14" customFormat="1">
      <c r="A245" s="14"/>
      <c r="B245" s="247"/>
      <c r="C245" s="248"/>
      <c r="D245" s="231" t="s">
        <v>170</v>
      </c>
      <c r="E245" s="249" t="s">
        <v>1</v>
      </c>
      <c r="F245" s="250" t="s">
        <v>85</v>
      </c>
      <c r="G245" s="248"/>
      <c r="H245" s="251">
        <v>1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170</v>
      </c>
      <c r="AU245" s="257" t="s">
        <v>85</v>
      </c>
      <c r="AV245" s="14" t="s">
        <v>165</v>
      </c>
      <c r="AW245" s="14" t="s">
        <v>33</v>
      </c>
      <c r="AX245" s="14" t="s">
        <v>85</v>
      </c>
      <c r="AY245" s="257" t="s">
        <v>156</v>
      </c>
    </row>
    <row r="246" s="2" customFormat="1" ht="16.5" customHeight="1">
      <c r="A246" s="38"/>
      <c r="B246" s="39"/>
      <c r="C246" s="218" t="s">
        <v>371</v>
      </c>
      <c r="D246" s="218" t="s">
        <v>159</v>
      </c>
      <c r="E246" s="219" t="s">
        <v>596</v>
      </c>
      <c r="F246" s="220" t="s">
        <v>597</v>
      </c>
      <c r="G246" s="221" t="s">
        <v>356</v>
      </c>
      <c r="H246" s="222">
        <v>8</v>
      </c>
      <c r="I246" s="223"/>
      <c r="J246" s="224">
        <f>ROUND(I246*H246,2)</f>
        <v>0</v>
      </c>
      <c r="K246" s="220" t="s">
        <v>177</v>
      </c>
      <c r="L246" s="44"/>
      <c r="M246" s="225" t="s">
        <v>1</v>
      </c>
      <c r="N246" s="226" t="s">
        <v>43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358</v>
      </c>
      <c r="AT246" s="229" t="s">
        <v>159</v>
      </c>
      <c r="AU246" s="229" t="s">
        <v>85</v>
      </c>
      <c r="AY246" s="17" t="s">
        <v>156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165</v>
      </c>
      <c r="BK246" s="230">
        <f>ROUND(I246*H246,2)</f>
        <v>0</v>
      </c>
      <c r="BL246" s="17" t="s">
        <v>358</v>
      </c>
      <c r="BM246" s="229" t="s">
        <v>659</v>
      </c>
    </row>
    <row r="247" s="2" customFormat="1">
      <c r="A247" s="38"/>
      <c r="B247" s="39"/>
      <c r="C247" s="40"/>
      <c r="D247" s="231" t="s">
        <v>167</v>
      </c>
      <c r="E247" s="40"/>
      <c r="F247" s="232" t="s">
        <v>599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167</v>
      </c>
      <c r="AU247" s="17" t="s">
        <v>85</v>
      </c>
    </row>
    <row r="248" s="13" customFormat="1">
      <c r="A248" s="13"/>
      <c r="B248" s="237"/>
      <c r="C248" s="238"/>
      <c r="D248" s="231" t="s">
        <v>170</v>
      </c>
      <c r="E248" s="239" t="s">
        <v>1</v>
      </c>
      <c r="F248" s="240" t="s">
        <v>660</v>
      </c>
      <c r="G248" s="238"/>
      <c r="H248" s="239" t="s">
        <v>1</v>
      </c>
      <c r="I248" s="241"/>
      <c r="J248" s="238"/>
      <c r="K248" s="238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170</v>
      </c>
      <c r="AU248" s="246" t="s">
        <v>85</v>
      </c>
      <c r="AV248" s="13" t="s">
        <v>85</v>
      </c>
      <c r="AW248" s="13" t="s">
        <v>33</v>
      </c>
      <c r="AX248" s="13" t="s">
        <v>77</v>
      </c>
      <c r="AY248" s="246" t="s">
        <v>156</v>
      </c>
    </row>
    <row r="249" s="14" customFormat="1">
      <c r="A249" s="14"/>
      <c r="B249" s="247"/>
      <c r="C249" s="248"/>
      <c r="D249" s="231" t="s">
        <v>170</v>
      </c>
      <c r="E249" s="249" t="s">
        <v>1</v>
      </c>
      <c r="F249" s="250" t="s">
        <v>216</v>
      </c>
      <c r="G249" s="248"/>
      <c r="H249" s="251">
        <v>8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7" t="s">
        <v>170</v>
      </c>
      <c r="AU249" s="257" t="s">
        <v>85</v>
      </c>
      <c r="AV249" s="14" t="s">
        <v>165</v>
      </c>
      <c r="AW249" s="14" t="s">
        <v>33</v>
      </c>
      <c r="AX249" s="14" t="s">
        <v>85</v>
      </c>
      <c r="AY249" s="257" t="s">
        <v>156</v>
      </c>
    </row>
    <row r="250" s="2" customFormat="1" ht="16.5" customHeight="1">
      <c r="A250" s="38"/>
      <c r="B250" s="39"/>
      <c r="C250" s="258" t="s">
        <v>377</v>
      </c>
      <c r="D250" s="258" t="s">
        <v>223</v>
      </c>
      <c r="E250" s="259" t="s">
        <v>384</v>
      </c>
      <c r="F250" s="260" t="s">
        <v>385</v>
      </c>
      <c r="G250" s="261" t="s">
        <v>219</v>
      </c>
      <c r="H250" s="262">
        <v>1</v>
      </c>
      <c r="I250" s="263"/>
      <c r="J250" s="264">
        <f>ROUND(I250*H250,2)</f>
        <v>0</v>
      </c>
      <c r="K250" s="260" t="s">
        <v>163</v>
      </c>
      <c r="L250" s="265"/>
      <c r="M250" s="266" t="s">
        <v>1</v>
      </c>
      <c r="N250" s="267" t="s">
        <v>43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358</v>
      </c>
      <c r="AT250" s="229" t="s">
        <v>223</v>
      </c>
      <c r="AU250" s="229" t="s">
        <v>85</v>
      </c>
      <c r="AY250" s="17" t="s">
        <v>156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165</v>
      </c>
      <c r="BK250" s="230">
        <f>ROUND(I250*H250,2)</f>
        <v>0</v>
      </c>
      <c r="BL250" s="17" t="s">
        <v>358</v>
      </c>
      <c r="BM250" s="229" t="s">
        <v>661</v>
      </c>
    </row>
    <row r="251" s="2" customFormat="1">
      <c r="A251" s="38"/>
      <c r="B251" s="39"/>
      <c r="C251" s="40"/>
      <c r="D251" s="231" t="s">
        <v>167</v>
      </c>
      <c r="E251" s="40"/>
      <c r="F251" s="232" t="s">
        <v>385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167</v>
      </c>
      <c r="AU251" s="17" t="s">
        <v>85</v>
      </c>
    </row>
    <row r="252" s="2" customFormat="1">
      <c r="A252" s="38"/>
      <c r="B252" s="39"/>
      <c r="C252" s="40"/>
      <c r="D252" s="231" t="s">
        <v>168</v>
      </c>
      <c r="E252" s="40"/>
      <c r="F252" s="236" t="s">
        <v>602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168</v>
      </c>
      <c r="AU252" s="17" t="s">
        <v>85</v>
      </c>
    </row>
    <row r="253" s="14" customFormat="1">
      <c r="A253" s="14"/>
      <c r="B253" s="247"/>
      <c r="C253" s="248"/>
      <c r="D253" s="231" t="s">
        <v>170</v>
      </c>
      <c r="E253" s="249" t="s">
        <v>1</v>
      </c>
      <c r="F253" s="250" t="s">
        <v>85</v>
      </c>
      <c r="G253" s="248"/>
      <c r="H253" s="251">
        <v>1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7" t="s">
        <v>170</v>
      </c>
      <c r="AU253" s="257" t="s">
        <v>85</v>
      </c>
      <c r="AV253" s="14" t="s">
        <v>165</v>
      </c>
      <c r="AW253" s="14" t="s">
        <v>33</v>
      </c>
      <c r="AX253" s="14" t="s">
        <v>85</v>
      </c>
      <c r="AY253" s="257" t="s">
        <v>156</v>
      </c>
    </row>
    <row r="254" s="2" customFormat="1" ht="24.15" customHeight="1">
      <c r="A254" s="38"/>
      <c r="B254" s="39"/>
      <c r="C254" s="258" t="s">
        <v>383</v>
      </c>
      <c r="D254" s="258" t="s">
        <v>223</v>
      </c>
      <c r="E254" s="259" t="s">
        <v>662</v>
      </c>
      <c r="F254" s="260" t="s">
        <v>506</v>
      </c>
      <c r="G254" s="261" t="s">
        <v>219</v>
      </c>
      <c r="H254" s="262">
        <v>1</v>
      </c>
      <c r="I254" s="263"/>
      <c r="J254" s="264">
        <f>ROUND(I254*H254,2)</f>
        <v>0</v>
      </c>
      <c r="K254" s="260" t="s">
        <v>163</v>
      </c>
      <c r="L254" s="265"/>
      <c r="M254" s="266" t="s">
        <v>1</v>
      </c>
      <c r="N254" s="267" t="s">
        <v>43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358</v>
      </c>
      <c r="AT254" s="229" t="s">
        <v>223</v>
      </c>
      <c r="AU254" s="229" t="s">
        <v>85</v>
      </c>
      <c r="AY254" s="17" t="s">
        <v>156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165</v>
      </c>
      <c r="BK254" s="230">
        <f>ROUND(I254*H254,2)</f>
        <v>0</v>
      </c>
      <c r="BL254" s="17" t="s">
        <v>358</v>
      </c>
      <c r="BM254" s="229" t="s">
        <v>663</v>
      </c>
    </row>
    <row r="255" s="2" customFormat="1">
      <c r="A255" s="38"/>
      <c r="B255" s="39"/>
      <c r="C255" s="40"/>
      <c r="D255" s="231" t="s">
        <v>167</v>
      </c>
      <c r="E255" s="40"/>
      <c r="F255" s="232" t="s">
        <v>506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167</v>
      </c>
      <c r="AU255" s="17" t="s">
        <v>85</v>
      </c>
    </row>
    <row r="256" s="2" customFormat="1">
      <c r="A256" s="38"/>
      <c r="B256" s="39"/>
      <c r="C256" s="40"/>
      <c r="D256" s="231" t="s">
        <v>168</v>
      </c>
      <c r="E256" s="40"/>
      <c r="F256" s="284" t="s">
        <v>508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168</v>
      </c>
      <c r="AU256" s="17" t="s">
        <v>85</v>
      </c>
    </row>
    <row r="257" s="13" customFormat="1">
      <c r="A257" s="13"/>
      <c r="B257" s="237"/>
      <c r="C257" s="238"/>
      <c r="D257" s="231" t="s">
        <v>170</v>
      </c>
      <c r="E257" s="239" t="s">
        <v>1</v>
      </c>
      <c r="F257" s="240" t="s">
        <v>509</v>
      </c>
      <c r="G257" s="238"/>
      <c r="H257" s="239" t="s">
        <v>1</v>
      </c>
      <c r="I257" s="241"/>
      <c r="J257" s="238"/>
      <c r="K257" s="238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170</v>
      </c>
      <c r="AU257" s="246" t="s">
        <v>85</v>
      </c>
      <c r="AV257" s="13" t="s">
        <v>85</v>
      </c>
      <c r="AW257" s="13" t="s">
        <v>33</v>
      </c>
      <c r="AX257" s="13" t="s">
        <v>77</v>
      </c>
      <c r="AY257" s="246" t="s">
        <v>156</v>
      </c>
    </row>
    <row r="258" s="13" customFormat="1">
      <c r="A258" s="13"/>
      <c r="B258" s="237"/>
      <c r="C258" s="238"/>
      <c r="D258" s="231" t="s">
        <v>170</v>
      </c>
      <c r="E258" s="239" t="s">
        <v>1</v>
      </c>
      <c r="F258" s="240" t="s">
        <v>510</v>
      </c>
      <c r="G258" s="238"/>
      <c r="H258" s="239" t="s">
        <v>1</v>
      </c>
      <c r="I258" s="241"/>
      <c r="J258" s="238"/>
      <c r="K258" s="238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170</v>
      </c>
      <c r="AU258" s="246" t="s">
        <v>85</v>
      </c>
      <c r="AV258" s="13" t="s">
        <v>85</v>
      </c>
      <c r="AW258" s="13" t="s">
        <v>33</v>
      </c>
      <c r="AX258" s="13" t="s">
        <v>77</v>
      </c>
      <c r="AY258" s="246" t="s">
        <v>156</v>
      </c>
    </row>
    <row r="259" s="13" customFormat="1">
      <c r="A259" s="13"/>
      <c r="B259" s="237"/>
      <c r="C259" s="238"/>
      <c r="D259" s="231" t="s">
        <v>170</v>
      </c>
      <c r="E259" s="239" t="s">
        <v>1</v>
      </c>
      <c r="F259" s="240" t="s">
        <v>511</v>
      </c>
      <c r="G259" s="238"/>
      <c r="H259" s="239" t="s">
        <v>1</v>
      </c>
      <c r="I259" s="241"/>
      <c r="J259" s="238"/>
      <c r="K259" s="238"/>
      <c r="L259" s="242"/>
      <c r="M259" s="243"/>
      <c r="N259" s="244"/>
      <c r="O259" s="244"/>
      <c r="P259" s="244"/>
      <c r="Q259" s="244"/>
      <c r="R259" s="244"/>
      <c r="S259" s="244"/>
      <c r="T259" s="24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6" t="s">
        <v>170</v>
      </c>
      <c r="AU259" s="246" t="s">
        <v>85</v>
      </c>
      <c r="AV259" s="13" t="s">
        <v>85</v>
      </c>
      <c r="AW259" s="13" t="s">
        <v>33</v>
      </c>
      <c r="AX259" s="13" t="s">
        <v>77</v>
      </c>
      <c r="AY259" s="246" t="s">
        <v>156</v>
      </c>
    </row>
    <row r="260" s="14" customFormat="1">
      <c r="A260" s="14"/>
      <c r="B260" s="247"/>
      <c r="C260" s="248"/>
      <c r="D260" s="231" t="s">
        <v>170</v>
      </c>
      <c r="E260" s="249" t="s">
        <v>1</v>
      </c>
      <c r="F260" s="250" t="s">
        <v>85</v>
      </c>
      <c r="G260" s="248"/>
      <c r="H260" s="251">
        <v>1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7" t="s">
        <v>170</v>
      </c>
      <c r="AU260" s="257" t="s">
        <v>85</v>
      </c>
      <c r="AV260" s="14" t="s">
        <v>165</v>
      </c>
      <c r="AW260" s="14" t="s">
        <v>33</v>
      </c>
      <c r="AX260" s="14" t="s">
        <v>85</v>
      </c>
      <c r="AY260" s="257" t="s">
        <v>156</v>
      </c>
    </row>
    <row r="261" s="2" customFormat="1" ht="24.15" customHeight="1">
      <c r="A261" s="38"/>
      <c r="B261" s="39"/>
      <c r="C261" s="258" t="s">
        <v>388</v>
      </c>
      <c r="D261" s="258" t="s">
        <v>223</v>
      </c>
      <c r="E261" s="259" t="s">
        <v>512</v>
      </c>
      <c r="F261" s="260" t="s">
        <v>513</v>
      </c>
      <c r="G261" s="261" t="s">
        <v>514</v>
      </c>
      <c r="H261" s="262">
        <v>1</v>
      </c>
      <c r="I261" s="263"/>
      <c r="J261" s="264">
        <f>ROUND(I261*H261,2)</f>
        <v>0</v>
      </c>
      <c r="K261" s="260" t="s">
        <v>163</v>
      </c>
      <c r="L261" s="265"/>
      <c r="M261" s="266" t="s">
        <v>1</v>
      </c>
      <c r="N261" s="267" t="s">
        <v>43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358</v>
      </c>
      <c r="AT261" s="229" t="s">
        <v>223</v>
      </c>
      <c r="AU261" s="229" t="s">
        <v>85</v>
      </c>
      <c r="AY261" s="17" t="s">
        <v>156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165</v>
      </c>
      <c r="BK261" s="230">
        <f>ROUND(I261*H261,2)</f>
        <v>0</v>
      </c>
      <c r="BL261" s="17" t="s">
        <v>358</v>
      </c>
      <c r="BM261" s="229" t="s">
        <v>664</v>
      </c>
    </row>
    <row r="262" s="2" customFormat="1">
      <c r="A262" s="38"/>
      <c r="B262" s="39"/>
      <c r="C262" s="40"/>
      <c r="D262" s="231" t="s">
        <v>167</v>
      </c>
      <c r="E262" s="40"/>
      <c r="F262" s="232" t="s">
        <v>513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167</v>
      </c>
      <c r="AU262" s="17" t="s">
        <v>85</v>
      </c>
    </row>
    <row r="263" s="2" customFormat="1">
      <c r="A263" s="38"/>
      <c r="B263" s="39"/>
      <c r="C263" s="40"/>
      <c r="D263" s="231" t="s">
        <v>168</v>
      </c>
      <c r="E263" s="40"/>
      <c r="F263" s="236" t="s">
        <v>516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168</v>
      </c>
      <c r="AU263" s="17" t="s">
        <v>85</v>
      </c>
    </row>
    <row r="264" s="13" customFormat="1">
      <c r="A264" s="13"/>
      <c r="B264" s="237"/>
      <c r="C264" s="238"/>
      <c r="D264" s="231" t="s">
        <v>170</v>
      </c>
      <c r="E264" s="239" t="s">
        <v>1</v>
      </c>
      <c r="F264" s="240" t="s">
        <v>517</v>
      </c>
      <c r="G264" s="238"/>
      <c r="H264" s="239" t="s">
        <v>1</v>
      </c>
      <c r="I264" s="241"/>
      <c r="J264" s="238"/>
      <c r="K264" s="238"/>
      <c r="L264" s="242"/>
      <c r="M264" s="243"/>
      <c r="N264" s="244"/>
      <c r="O264" s="244"/>
      <c r="P264" s="244"/>
      <c r="Q264" s="244"/>
      <c r="R264" s="244"/>
      <c r="S264" s="244"/>
      <c r="T264" s="24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6" t="s">
        <v>170</v>
      </c>
      <c r="AU264" s="246" t="s">
        <v>85</v>
      </c>
      <c r="AV264" s="13" t="s">
        <v>85</v>
      </c>
      <c r="AW264" s="13" t="s">
        <v>33</v>
      </c>
      <c r="AX264" s="13" t="s">
        <v>77</v>
      </c>
      <c r="AY264" s="246" t="s">
        <v>156</v>
      </c>
    </row>
    <row r="265" s="13" customFormat="1">
      <c r="A265" s="13"/>
      <c r="B265" s="237"/>
      <c r="C265" s="238"/>
      <c r="D265" s="231" t="s">
        <v>170</v>
      </c>
      <c r="E265" s="239" t="s">
        <v>1</v>
      </c>
      <c r="F265" s="240" t="s">
        <v>510</v>
      </c>
      <c r="G265" s="238"/>
      <c r="H265" s="239" t="s">
        <v>1</v>
      </c>
      <c r="I265" s="241"/>
      <c r="J265" s="238"/>
      <c r="K265" s="238"/>
      <c r="L265" s="242"/>
      <c r="M265" s="243"/>
      <c r="N265" s="244"/>
      <c r="O265" s="244"/>
      <c r="P265" s="244"/>
      <c r="Q265" s="244"/>
      <c r="R265" s="244"/>
      <c r="S265" s="244"/>
      <c r="T265" s="24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6" t="s">
        <v>170</v>
      </c>
      <c r="AU265" s="246" t="s">
        <v>85</v>
      </c>
      <c r="AV265" s="13" t="s">
        <v>85</v>
      </c>
      <c r="AW265" s="13" t="s">
        <v>33</v>
      </c>
      <c r="AX265" s="13" t="s">
        <v>77</v>
      </c>
      <c r="AY265" s="246" t="s">
        <v>156</v>
      </c>
    </row>
    <row r="266" s="13" customFormat="1">
      <c r="A266" s="13"/>
      <c r="B266" s="237"/>
      <c r="C266" s="238"/>
      <c r="D266" s="231" t="s">
        <v>170</v>
      </c>
      <c r="E266" s="239" t="s">
        <v>1</v>
      </c>
      <c r="F266" s="240" t="s">
        <v>511</v>
      </c>
      <c r="G266" s="238"/>
      <c r="H266" s="239" t="s">
        <v>1</v>
      </c>
      <c r="I266" s="241"/>
      <c r="J266" s="238"/>
      <c r="K266" s="238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170</v>
      </c>
      <c r="AU266" s="246" t="s">
        <v>85</v>
      </c>
      <c r="AV266" s="13" t="s">
        <v>85</v>
      </c>
      <c r="AW266" s="13" t="s">
        <v>33</v>
      </c>
      <c r="AX266" s="13" t="s">
        <v>77</v>
      </c>
      <c r="AY266" s="246" t="s">
        <v>156</v>
      </c>
    </row>
    <row r="267" s="14" customFormat="1">
      <c r="A267" s="14"/>
      <c r="B267" s="247"/>
      <c r="C267" s="248"/>
      <c r="D267" s="231" t="s">
        <v>170</v>
      </c>
      <c r="E267" s="249" t="s">
        <v>1</v>
      </c>
      <c r="F267" s="250" t="s">
        <v>85</v>
      </c>
      <c r="G267" s="248"/>
      <c r="H267" s="251">
        <v>1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170</v>
      </c>
      <c r="AU267" s="257" t="s">
        <v>85</v>
      </c>
      <c r="AV267" s="14" t="s">
        <v>165</v>
      </c>
      <c r="AW267" s="14" t="s">
        <v>33</v>
      </c>
      <c r="AX267" s="14" t="s">
        <v>85</v>
      </c>
      <c r="AY267" s="257" t="s">
        <v>156</v>
      </c>
    </row>
    <row r="268" s="2" customFormat="1" ht="16.5" customHeight="1">
      <c r="A268" s="38"/>
      <c r="B268" s="39"/>
      <c r="C268" s="218" t="s">
        <v>394</v>
      </c>
      <c r="D268" s="218" t="s">
        <v>159</v>
      </c>
      <c r="E268" s="219" t="s">
        <v>399</v>
      </c>
      <c r="F268" s="220" t="s">
        <v>400</v>
      </c>
      <c r="G268" s="221" t="s">
        <v>356</v>
      </c>
      <c r="H268" s="222">
        <v>4</v>
      </c>
      <c r="I268" s="223"/>
      <c r="J268" s="224">
        <f>ROUND(I268*H268,2)</f>
        <v>0</v>
      </c>
      <c r="K268" s="220" t="s">
        <v>177</v>
      </c>
      <c r="L268" s="44"/>
      <c r="M268" s="225" t="s">
        <v>1</v>
      </c>
      <c r="N268" s="226" t="s">
        <v>43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358</v>
      </c>
      <c r="AT268" s="229" t="s">
        <v>159</v>
      </c>
      <c r="AU268" s="229" t="s">
        <v>85</v>
      </c>
      <c r="AY268" s="17" t="s">
        <v>156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165</v>
      </c>
      <c r="BK268" s="230">
        <f>ROUND(I268*H268,2)</f>
        <v>0</v>
      </c>
      <c r="BL268" s="17" t="s">
        <v>358</v>
      </c>
      <c r="BM268" s="229" t="s">
        <v>665</v>
      </c>
    </row>
    <row r="269" s="2" customFormat="1">
      <c r="A269" s="38"/>
      <c r="B269" s="39"/>
      <c r="C269" s="40"/>
      <c r="D269" s="231" t="s">
        <v>167</v>
      </c>
      <c r="E269" s="40"/>
      <c r="F269" s="232" t="s">
        <v>402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167</v>
      </c>
      <c r="AU269" s="17" t="s">
        <v>85</v>
      </c>
    </row>
    <row r="270" s="13" customFormat="1">
      <c r="A270" s="13"/>
      <c r="B270" s="237"/>
      <c r="C270" s="238"/>
      <c r="D270" s="231" t="s">
        <v>170</v>
      </c>
      <c r="E270" s="239" t="s">
        <v>1</v>
      </c>
      <c r="F270" s="240" t="s">
        <v>403</v>
      </c>
      <c r="G270" s="238"/>
      <c r="H270" s="239" t="s">
        <v>1</v>
      </c>
      <c r="I270" s="241"/>
      <c r="J270" s="238"/>
      <c r="K270" s="238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170</v>
      </c>
      <c r="AU270" s="246" t="s">
        <v>85</v>
      </c>
      <c r="AV270" s="13" t="s">
        <v>85</v>
      </c>
      <c r="AW270" s="13" t="s">
        <v>33</v>
      </c>
      <c r="AX270" s="13" t="s">
        <v>77</v>
      </c>
      <c r="AY270" s="246" t="s">
        <v>156</v>
      </c>
    </row>
    <row r="271" s="13" customFormat="1">
      <c r="A271" s="13"/>
      <c r="B271" s="237"/>
      <c r="C271" s="238"/>
      <c r="D271" s="231" t="s">
        <v>170</v>
      </c>
      <c r="E271" s="239" t="s">
        <v>1</v>
      </c>
      <c r="F271" s="240" t="s">
        <v>404</v>
      </c>
      <c r="G271" s="238"/>
      <c r="H271" s="239" t="s">
        <v>1</v>
      </c>
      <c r="I271" s="241"/>
      <c r="J271" s="238"/>
      <c r="K271" s="238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170</v>
      </c>
      <c r="AU271" s="246" t="s">
        <v>85</v>
      </c>
      <c r="AV271" s="13" t="s">
        <v>85</v>
      </c>
      <c r="AW271" s="13" t="s">
        <v>33</v>
      </c>
      <c r="AX271" s="13" t="s">
        <v>77</v>
      </c>
      <c r="AY271" s="246" t="s">
        <v>156</v>
      </c>
    </row>
    <row r="272" s="14" customFormat="1">
      <c r="A272" s="14"/>
      <c r="B272" s="247"/>
      <c r="C272" s="248"/>
      <c r="D272" s="231" t="s">
        <v>170</v>
      </c>
      <c r="E272" s="249" t="s">
        <v>1</v>
      </c>
      <c r="F272" s="250" t="s">
        <v>164</v>
      </c>
      <c r="G272" s="248"/>
      <c r="H272" s="251">
        <v>4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170</v>
      </c>
      <c r="AU272" s="257" t="s">
        <v>85</v>
      </c>
      <c r="AV272" s="14" t="s">
        <v>165</v>
      </c>
      <c r="AW272" s="14" t="s">
        <v>33</v>
      </c>
      <c r="AX272" s="14" t="s">
        <v>85</v>
      </c>
      <c r="AY272" s="257" t="s">
        <v>156</v>
      </c>
    </row>
    <row r="273" s="2" customFormat="1" ht="16.5" customHeight="1">
      <c r="A273" s="38"/>
      <c r="B273" s="39"/>
      <c r="C273" s="258" t="s">
        <v>326</v>
      </c>
      <c r="D273" s="258" t="s">
        <v>223</v>
      </c>
      <c r="E273" s="259" t="s">
        <v>406</v>
      </c>
      <c r="F273" s="260" t="s">
        <v>407</v>
      </c>
      <c r="G273" s="261" t="s">
        <v>219</v>
      </c>
      <c r="H273" s="262">
        <v>1</v>
      </c>
      <c r="I273" s="263"/>
      <c r="J273" s="264">
        <f>ROUND(I273*H273,2)</f>
        <v>0</v>
      </c>
      <c r="K273" s="260" t="s">
        <v>317</v>
      </c>
      <c r="L273" s="265"/>
      <c r="M273" s="266" t="s">
        <v>1</v>
      </c>
      <c r="N273" s="267" t="s">
        <v>43</v>
      </c>
      <c r="O273" s="91"/>
      <c r="P273" s="227">
        <f>O273*H273</f>
        <v>0</v>
      </c>
      <c r="Q273" s="227">
        <v>0.0014599999999999999</v>
      </c>
      <c r="R273" s="227">
        <f>Q273*H273</f>
        <v>0.0014599999999999999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358</v>
      </c>
      <c r="AT273" s="229" t="s">
        <v>223</v>
      </c>
      <c r="AU273" s="229" t="s">
        <v>85</v>
      </c>
      <c r="AY273" s="17" t="s">
        <v>156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165</v>
      </c>
      <c r="BK273" s="230">
        <f>ROUND(I273*H273,2)</f>
        <v>0</v>
      </c>
      <c r="BL273" s="17" t="s">
        <v>358</v>
      </c>
      <c r="BM273" s="229" t="s">
        <v>666</v>
      </c>
    </row>
    <row r="274" s="2" customFormat="1">
      <c r="A274" s="38"/>
      <c r="B274" s="39"/>
      <c r="C274" s="40"/>
      <c r="D274" s="231" t="s">
        <v>167</v>
      </c>
      <c r="E274" s="40"/>
      <c r="F274" s="232" t="s">
        <v>407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167</v>
      </c>
      <c r="AU274" s="17" t="s">
        <v>85</v>
      </c>
    </row>
    <row r="275" s="2" customFormat="1">
      <c r="A275" s="38"/>
      <c r="B275" s="39"/>
      <c r="C275" s="40"/>
      <c r="D275" s="231" t="s">
        <v>168</v>
      </c>
      <c r="E275" s="40"/>
      <c r="F275" s="236" t="s">
        <v>667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168</v>
      </c>
      <c r="AU275" s="17" t="s">
        <v>85</v>
      </c>
    </row>
    <row r="276" s="2" customFormat="1" ht="16.5" customHeight="1">
      <c r="A276" s="38"/>
      <c r="B276" s="39"/>
      <c r="C276" s="258" t="s">
        <v>405</v>
      </c>
      <c r="D276" s="258" t="s">
        <v>223</v>
      </c>
      <c r="E276" s="259" t="s">
        <v>411</v>
      </c>
      <c r="F276" s="260" t="s">
        <v>412</v>
      </c>
      <c r="G276" s="261" t="s">
        <v>219</v>
      </c>
      <c r="H276" s="262">
        <v>1</v>
      </c>
      <c r="I276" s="263"/>
      <c r="J276" s="264">
        <f>ROUND(I276*H276,2)</f>
        <v>0</v>
      </c>
      <c r="K276" s="260" t="s">
        <v>317</v>
      </c>
      <c r="L276" s="265"/>
      <c r="M276" s="266" t="s">
        <v>1</v>
      </c>
      <c r="N276" s="267" t="s">
        <v>43</v>
      </c>
      <c r="O276" s="91"/>
      <c r="P276" s="227">
        <f>O276*H276</f>
        <v>0</v>
      </c>
      <c r="Q276" s="227">
        <v>0.0016100000000000001</v>
      </c>
      <c r="R276" s="227">
        <f>Q276*H276</f>
        <v>0.0016100000000000001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358</v>
      </c>
      <c r="AT276" s="229" t="s">
        <v>223</v>
      </c>
      <c r="AU276" s="229" t="s">
        <v>85</v>
      </c>
      <c r="AY276" s="17" t="s">
        <v>156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165</v>
      </c>
      <c r="BK276" s="230">
        <f>ROUND(I276*H276,2)</f>
        <v>0</v>
      </c>
      <c r="BL276" s="17" t="s">
        <v>358</v>
      </c>
      <c r="BM276" s="229" t="s">
        <v>668</v>
      </c>
    </row>
    <row r="277" s="2" customFormat="1">
      <c r="A277" s="38"/>
      <c r="B277" s="39"/>
      <c r="C277" s="40"/>
      <c r="D277" s="231" t="s">
        <v>167</v>
      </c>
      <c r="E277" s="40"/>
      <c r="F277" s="232" t="s">
        <v>412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167</v>
      </c>
      <c r="AU277" s="17" t="s">
        <v>85</v>
      </c>
    </row>
    <row r="278" s="2" customFormat="1">
      <c r="A278" s="38"/>
      <c r="B278" s="39"/>
      <c r="C278" s="40"/>
      <c r="D278" s="231" t="s">
        <v>168</v>
      </c>
      <c r="E278" s="40"/>
      <c r="F278" s="236" t="s">
        <v>607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168</v>
      </c>
      <c r="AU278" s="17" t="s">
        <v>85</v>
      </c>
    </row>
    <row r="279" s="2" customFormat="1" ht="16.5" customHeight="1">
      <c r="A279" s="38"/>
      <c r="B279" s="39"/>
      <c r="C279" s="258" t="s">
        <v>410</v>
      </c>
      <c r="D279" s="258" t="s">
        <v>223</v>
      </c>
      <c r="E279" s="259" t="s">
        <v>416</v>
      </c>
      <c r="F279" s="260" t="s">
        <v>417</v>
      </c>
      <c r="G279" s="261" t="s">
        <v>219</v>
      </c>
      <c r="H279" s="262">
        <v>1</v>
      </c>
      <c r="I279" s="263"/>
      <c r="J279" s="264">
        <f>ROUND(I279*H279,2)</f>
        <v>0</v>
      </c>
      <c r="K279" s="260" t="s">
        <v>317</v>
      </c>
      <c r="L279" s="265"/>
      <c r="M279" s="266" t="s">
        <v>1</v>
      </c>
      <c r="N279" s="267" t="s">
        <v>43</v>
      </c>
      <c r="O279" s="91"/>
      <c r="P279" s="227">
        <f>O279*H279</f>
        <v>0</v>
      </c>
      <c r="Q279" s="227">
        <v>0.0048799999999999998</v>
      </c>
      <c r="R279" s="227">
        <f>Q279*H279</f>
        <v>0.0048799999999999998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358</v>
      </c>
      <c r="AT279" s="229" t="s">
        <v>223</v>
      </c>
      <c r="AU279" s="229" t="s">
        <v>85</v>
      </c>
      <c r="AY279" s="17" t="s">
        <v>156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165</v>
      </c>
      <c r="BK279" s="230">
        <f>ROUND(I279*H279,2)</f>
        <v>0</v>
      </c>
      <c r="BL279" s="17" t="s">
        <v>358</v>
      </c>
      <c r="BM279" s="229" t="s">
        <v>669</v>
      </c>
    </row>
    <row r="280" s="2" customFormat="1">
      <c r="A280" s="38"/>
      <c r="B280" s="39"/>
      <c r="C280" s="40"/>
      <c r="D280" s="231" t="s">
        <v>167</v>
      </c>
      <c r="E280" s="40"/>
      <c r="F280" s="232" t="s">
        <v>417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167</v>
      </c>
      <c r="AU280" s="17" t="s">
        <v>85</v>
      </c>
    </row>
    <row r="281" s="2" customFormat="1">
      <c r="A281" s="38"/>
      <c r="B281" s="39"/>
      <c r="C281" s="40"/>
      <c r="D281" s="231" t="s">
        <v>168</v>
      </c>
      <c r="E281" s="40"/>
      <c r="F281" s="236" t="s">
        <v>527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168</v>
      </c>
      <c r="AU281" s="17" t="s">
        <v>85</v>
      </c>
    </row>
    <row r="282" s="2" customFormat="1" ht="16.5" customHeight="1">
      <c r="A282" s="38"/>
      <c r="B282" s="39"/>
      <c r="C282" s="258" t="s">
        <v>415</v>
      </c>
      <c r="D282" s="258" t="s">
        <v>223</v>
      </c>
      <c r="E282" s="259" t="s">
        <v>421</v>
      </c>
      <c r="F282" s="260" t="s">
        <v>422</v>
      </c>
      <c r="G282" s="261" t="s">
        <v>219</v>
      </c>
      <c r="H282" s="262">
        <v>1</v>
      </c>
      <c r="I282" s="263"/>
      <c r="J282" s="264">
        <f>ROUND(I282*H282,2)</f>
        <v>0</v>
      </c>
      <c r="K282" s="260" t="s">
        <v>317</v>
      </c>
      <c r="L282" s="265"/>
      <c r="M282" s="266" t="s">
        <v>1</v>
      </c>
      <c r="N282" s="267" t="s">
        <v>43</v>
      </c>
      <c r="O282" s="91"/>
      <c r="P282" s="227">
        <f>O282*H282</f>
        <v>0</v>
      </c>
      <c r="Q282" s="227">
        <v>0.00131</v>
      </c>
      <c r="R282" s="227">
        <f>Q282*H282</f>
        <v>0.00131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358</v>
      </c>
      <c r="AT282" s="229" t="s">
        <v>223</v>
      </c>
      <c r="AU282" s="229" t="s">
        <v>85</v>
      </c>
      <c r="AY282" s="17" t="s">
        <v>156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165</v>
      </c>
      <c r="BK282" s="230">
        <f>ROUND(I282*H282,2)</f>
        <v>0</v>
      </c>
      <c r="BL282" s="17" t="s">
        <v>358</v>
      </c>
      <c r="BM282" s="229" t="s">
        <v>670</v>
      </c>
    </row>
    <row r="283" s="2" customFormat="1">
      <c r="A283" s="38"/>
      <c r="B283" s="39"/>
      <c r="C283" s="40"/>
      <c r="D283" s="231" t="s">
        <v>167</v>
      </c>
      <c r="E283" s="40"/>
      <c r="F283" s="232" t="s">
        <v>422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167</v>
      </c>
      <c r="AU283" s="17" t="s">
        <v>85</v>
      </c>
    </row>
    <row r="284" s="2" customFormat="1">
      <c r="A284" s="38"/>
      <c r="B284" s="39"/>
      <c r="C284" s="40"/>
      <c r="D284" s="231" t="s">
        <v>168</v>
      </c>
      <c r="E284" s="40"/>
      <c r="F284" s="236" t="s">
        <v>611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168</v>
      </c>
      <c r="AU284" s="17" t="s">
        <v>85</v>
      </c>
    </row>
    <row r="285" s="2" customFormat="1" ht="16.5" customHeight="1">
      <c r="A285" s="38"/>
      <c r="B285" s="39"/>
      <c r="C285" s="258" t="s">
        <v>420</v>
      </c>
      <c r="D285" s="258" t="s">
        <v>223</v>
      </c>
      <c r="E285" s="259" t="s">
        <v>426</v>
      </c>
      <c r="F285" s="260" t="s">
        <v>427</v>
      </c>
      <c r="G285" s="261" t="s">
        <v>219</v>
      </c>
      <c r="H285" s="262">
        <v>1</v>
      </c>
      <c r="I285" s="263"/>
      <c r="J285" s="264">
        <f>ROUND(I285*H285,2)</f>
        <v>0</v>
      </c>
      <c r="K285" s="260" t="s">
        <v>1</v>
      </c>
      <c r="L285" s="265"/>
      <c r="M285" s="266" t="s">
        <v>1</v>
      </c>
      <c r="N285" s="267" t="s">
        <v>43</v>
      </c>
      <c r="O285" s="91"/>
      <c r="P285" s="227">
        <f>O285*H285</f>
        <v>0</v>
      </c>
      <c r="Q285" s="227">
        <v>0.00042999999999999999</v>
      </c>
      <c r="R285" s="227">
        <f>Q285*H285</f>
        <v>0.00042999999999999999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358</v>
      </c>
      <c r="AT285" s="229" t="s">
        <v>223</v>
      </c>
      <c r="AU285" s="229" t="s">
        <v>85</v>
      </c>
      <c r="AY285" s="17" t="s">
        <v>156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165</v>
      </c>
      <c r="BK285" s="230">
        <f>ROUND(I285*H285,2)</f>
        <v>0</v>
      </c>
      <c r="BL285" s="17" t="s">
        <v>358</v>
      </c>
      <c r="BM285" s="229" t="s">
        <v>671</v>
      </c>
    </row>
    <row r="286" s="2" customFormat="1">
      <c r="A286" s="38"/>
      <c r="B286" s="39"/>
      <c r="C286" s="40"/>
      <c r="D286" s="231" t="s">
        <v>167</v>
      </c>
      <c r="E286" s="40"/>
      <c r="F286" s="232" t="s">
        <v>427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167</v>
      </c>
      <c r="AU286" s="17" t="s">
        <v>85</v>
      </c>
    </row>
    <row r="287" s="2" customFormat="1">
      <c r="A287" s="38"/>
      <c r="B287" s="39"/>
      <c r="C287" s="40"/>
      <c r="D287" s="231" t="s">
        <v>168</v>
      </c>
      <c r="E287" s="40"/>
      <c r="F287" s="236" t="s">
        <v>429</v>
      </c>
      <c r="G287" s="40"/>
      <c r="H287" s="40"/>
      <c r="I287" s="233"/>
      <c r="J287" s="40"/>
      <c r="K287" s="40"/>
      <c r="L287" s="44"/>
      <c r="M287" s="280"/>
      <c r="N287" s="281"/>
      <c r="O287" s="282"/>
      <c r="P287" s="282"/>
      <c r="Q287" s="282"/>
      <c r="R287" s="282"/>
      <c r="S287" s="282"/>
      <c r="T287" s="283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168</v>
      </c>
      <c r="AU287" s="17" t="s">
        <v>85</v>
      </c>
    </row>
    <row r="288" s="2" customFormat="1" ht="6.96" customHeight="1">
      <c r="A288" s="38"/>
      <c r="B288" s="66"/>
      <c r="C288" s="67"/>
      <c r="D288" s="67"/>
      <c r="E288" s="67"/>
      <c r="F288" s="67"/>
      <c r="G288" s="67"/>
      <c r="H288" s="67"/>
      <c r="I288" s="67"/>
      <c r="J288" s="67"/>
      <c r="K288" s="67"/>
      <c r="L288" s="44"/>
      <c r="M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</row>
  </sheetData>
  <sheetProtection sheet="1" autoFilter="0" formatColumns="0" formatRows="0" objects="1" scenarios="1" spinCount="100000" saltValue="UJV6xr4fci7VrLIfSFlJ2cnmIUkDcSCYFmeWicfCA9GC0h8004WUOFXZX6OPluX8OohC6y8VdBTSPSSkJehx/Q==" hashValue="UDpD5RNzn8H3udTYmPS4TbOxD52+Udn3svS6LAmlSHTVshWOQbaOk+W8+7Bilq8NkUfDUKaRNKJpmmQhxzHUWw==" algorithmName="SHA-512" password="CC35"/>
  <autoFilter ref="C125:K287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kotlů na TP - byty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672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ROUND((SUM(BE127:BE291)),  2)</f>
        <v>0</v>
      </c>
      <c r="G33" s="38"/>
      <c r="H33" s="38"/>
      <c r="I33" s="155">
        <v>0.20999999999999999</v>
      </c>
      <c r="J33" s="154">
        <f>ROUND(((SUM(BE127:BE291))*I33),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ROUND((SUM(BF127:BF291)),  2)</f>
        <v>0</v>
      </c>
      <c r="G34" s="38"/>
      <c r="H34" s="38"/>
      <c r="I34" s="155">
        <v>0.14999999999999999</v>
      </c>
      <c r="J34" s="154">
        <f>ROUND(((SUM(BF127:BF291))*I34),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ROUND((SUM(BG127:BG291)),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ROUND((SUM(BH127:BH291)),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ROUND((SUM(BI127:BI291)),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kotlů na TP - byty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05 - BRANKOVICE - bývalá budova zastávky - IC5000237169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127</v>
      </c>
      <c r="D94" s="176"/>
      <c r="E94" s="176"/>
      <c r="F94" s="176"/>
      <c r="G94" s="176"/>
      <c r="H94" s="176"/>
      <c r="I94" s="176"/>
      <c r="J94" s="177" t="s">
        <v>128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129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9" customFormat="1" ht="24.96" customHeight="1">
      <c r="A97" s="9"/>
      <c r="B97" s="179"/>
      <c r="C97" s="180"/>
      <c r="D97" s="181" t="s">
        <v>131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534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132</v>
      </c>
      <c r="E99" s="188"/>
      <c r="F99" s="188"/>
      <c r="G99" s="188"/>
      <c r="H99" s="188"/>
      <c r="I99" s="188"/>
      <c r="J99" s="189">
        <f>J133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133</v>
      </c>
      <c r="E100" s="188"/>
      <c r="F100" s="188"/>
      <c r="G100" s="188"/>
      <c r="H100" s="188"/>
      <c r="I100" s="188"/>
      <c r="J100" s="189">
        <f>J156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134</v>
      </c>
      <c r="E101" s="188"/>
      <c r="F101" s="188"/>
      <c r="G101" s="188"/>
      <c r="H101" s="188"/>
      <c r="I101" s="188"/>
      <c r="J101" s="189">
        <f>J167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135</v>
      </c>
      <c r="E102" s="182"/>
      <c r="F102" s="182"/>
      <c r="G102" s="182"/>
      <c r="H102" s="182"/>
      <c r="I102" s="182"/>
      <c r="J102" s="183">
        <f>J170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136</v>
      </c>
      <c r="E103" s="188"/>
      <c r="F103" s="188"/>
      <c r="G103" s="188"/>
      <c r="H103" s="188"/>
      <c r="I103" s="188"/>
      <c r="J103" s="189">
        <f>J171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137</v>
      </c>
      <c r="E104" s="188"/>
      <c r="F104" s="188"/>
      <c r="G104" s="188"/>
      <c r="H104" s="188"/>
      <c r="I104" s="188"/>
      <c r="J104" s="189">
        <f>J190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138</v>
      </c>
      <c r="E105" s="188"/>
      <c r="F105" s="188"/>
      <c r="G105" s="188"/>
      <c r="H105" s="188"/>
      <c r="I105" s="188"/>
      <c r="J105" s="189">
        <f>J208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139</v>
      </c>
      <c r="E106" s="188"/>
      <c r="F106" s="188"/>
      <c r="G106" s="188"/>
      <c r="H106" s="188"/>
      <c r="I106" s="188"/>
      <c r="J106" s="189">
        <f>J211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140</v>
      </c>
      <c r="E107" s="182"/>
      <c r="F107" s="182"/>
      <c r="G107" s="182"/>
      <c r="H107" s="182"/>
      <c r="I107" s="182"/>
      <c r="J107" s="183">
        <f>J240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141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výměna kotlů na TP - byty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124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30" customHeight="1">
      <c r="A119" s="38"/>
      <c r="B119" s="39"/>
      <c r="C119" s="40"/>
      <c r="D119" s="40"/>
      <c r="E119" s="76" t="str">
        <f>E9</f>
        <v>05 - BRANKOVICE - bývalá budova zastávky - IC5000237169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 </v>
      </c>
      <c r="G121" s="40"/>
      <c r="H121" s="40"/>
      <c r="I121" s="32" t="s">
        <v>22</v>
      </c>
      <c r="J121" s="79" t="str">
        <f>IF(J12="","",J12)</f>
        <v>1. 2. 2022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Správa železnic, státní organizace</v>
      </c>
      <c r="G123" s="40"/>
      <c r="H123" s="40"/>
      <c r="I123" s="32" t="s">
        <v>32</v>
      </c>
      <c r="J123" s="36" t="str">
        <f>E21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30</v>
      </c>
      <c r="D124" s="40"/>
      <c r="E124" s="40"/>
      <c r="F124" s="27" t="str">
        <f>IF(E18="","",E18)</f>
        <v>Vyplň údaj</v>
      </c>
      <c r="G124" s="40"/>
      <c r="H124" s="40"/>
      <c r="I124" s="32" t="s">
        <v>34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142</v>
      </c>
      <c r="D126" s="194" t="s">
        <v>62</v>
      </c>
      <c r="E126" s="194" t="s">
        <v>58</v>
      </c>
      <c r="F126" s="194" t="s">
        <v>59</v>
      </c>
      <c r="G126" s="194" t="s">
        <v>143</v>
      </c>
      <c r="H126" s="194" t="s">
        <v>144</v>
      </c>
      <c r="I126" s="194" t="s">
        <v>145</v>
      </c>
      <c r="J126" s="194" t="s">
        <v>128</v>
      </c>
      <c r="K126" s="195" t="s">
        <v>146</v>
      </c>
      <c r="L126" s="196"/>
      <c r="M126" s="100" t="s">
        <v>1</v>
      </c>
      <c r="N126" s="101" t="s">
        <v>41</v>
      </c>
      <c r="O126" s="101" t="s">
        <v>147</v>
      </c>
      <c r="P126" s="101" t="s">
        <v>148</v>
      </c>
      <c r="Q126" s="101" t="s">
        <v>149</v>
      </c>
      <c r="R126" s="101" t="s">
        <v>150</v>
      </c>
      <c r="S126" s="101" t="s">
        <v>151</v>
      </c>
      <c r="T126" s="102" t="s">
        <v>152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153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P128+P170+P240</f>
        <v>0</v>
      </c>
      <c r="Q127" s="104"/>
      <c r="R127" s="199">
        <f>R128+R170+R240</f>
        <v>0.56291270999999998</v>
      </c>
      <c r="S127" s="104"/>
      <c r="T127" s="200">
        <f>T128+T170+T240</f>
        <v>0.54275000000000007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76</v>
      </c>
      <c r="AU127" s="17" t="s">
        <v>130</v>
      </c>
      <c r="BK127" s="201">
        <f>BK128+BK170+BK240</f>
        <v>0</v>
      </c>
    </row>
    <row r="128" s="12" customFormat="1" ht="25.92" customHeight="1">
      <c r="A128" s="12"/>
      <c r="B128" s="202"/>
      <c r="C128" s="203"/>
      <c r="D128" s="204" t="s">
        <v>76</v>
      </c>
      <c r="E128" s="205" t="s">
        <v>154</v>
      </c>
      <c r="F128" s="205" t="s">
        <v>155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P129+P133+P156+P167</f>
        <v>0</v>
      </c>
      <c r="Q128" s="210"/>
      <c r="R128" s="211">
        <f>R129+R133+R156+R167</f>
        <v>0.26323000000000002</v>
      </c>
      <c r="S128" s="210"/>
      <c r="T128" s="212">
        <f>T129+T133+T156+T167</f>
        <v>0.3165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85</v>
      </c>
      <c r="AT128" s="214" t="s">
        <v>76</v>
      </c>
      <c r="AU128" s="214" t="s">
        <v>77</v>
      </c>
      <c r="AY128" s="213" t="s">
        <v>156</v>
      </c>
      <c r="BK128" s="215">
        <f>BK129+BK133+BK156+BK167</f>
        <v>0</v>
      </c>
    </row>
    <row r="129" s="12" customFormat="1" ht="22.8" customHeight="1">
      <c r="A129" s="12"/>
      <c r="B129" s="202"/>
      <c r="C129" s="203"/>
      <c r="D129" s="204" t="s">
        <v>76</v>
      </c>
      <c r="E129" s="216" t="s">
        <v>200</v>
      </c>
      <c r="F129" s="216" t="s">
        <v>535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SUM(P130:P132)</f>
        <v>0</v>
      </c>
      <c r="Q129" s="210"/>
      <c r="R129" s="211">
        <f>SUM(R130:R132)</f>
        <v>0.013380000000000001</v>
      </c>
      <c r="S129" s="210"/>
      <c r="T129" s="212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85</v>
      </c>
      <c r="AT129" s="214" t="s">
        <v>76</v>
      </c>
      <c r="AU129" s="214" t="s">
        <v>85</v>
      </c>
      <c r="AY129" s="213" t="s">
        <v>156</v>
      </c>
      <c r="BK129" s="215">
        <f>SUM(BK130:BK132)</f>
        <v>0</v>
      </c>
    </row>
    <row r="130" s="2" customFormat="1" ht="24.15" customHeight="1">
      <c r="A130" s="38"/>
      <c r="B130" s="39"/>
      <c r="C130" s="218" t="s">
        <v>85</v>
      </c>
      <c r="D130" s="218" t="s">
        <v>159</v>
      </c>
      <c r="E130" s="219" t="s">
        <v>536</v>
      </c>
      <c r="F130" s="220" t="s">
        <v>537</v>
      </c>
      <c r="G130" s="221" t="s">
        <v>434</v>
      </c>
      <c r="H130" s="222">
        <v>3</v>
      </c>
      <c r="I130" s="223"/>
      <c r="J130" s="224">
        <f>ROUND(I130*H130,2)</f>
        <v>0</v>
      </c>
      <c r="K130" s="220" t="s">
        <v>177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0.0044600000000000004</v>
      </c>
      <c r="R130" s="227">
        <f>Q130*H130</f>
        <v>0.013380000000000001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164</v>
      </c>
      <c r="AT130" s="229" t="s">
        <v>159</v>
      </c>
      <c r="AU130" s="229" t="s">
        <v>165</v>
      </c>
      <c r="AY130" s="17" t="s">
        <v>156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165</v>
      </c>
      <c r="BK130" s="230">
        <f>ROUND(I130*H130,2)</f>
        <v>0</v>
      </c>
      <c r="BL130" s="17" t="s">
        <v>164</v>
      </c>
      <c r="BM130" s="229" t="s">
        <v>673</v>
      </c>
    </row>
    <row r="131" s="2" customFormat="1">
      <c r="A131" s="38"/>
      <c r="B131" s="39"/>
      <c r="C131" s="40"/>
      <c r="D131" s="231" t="s">
        <v>167</v>
      </c>
      <c r="E131" s="40"/>
      <c r="F131" s="232" t="s">
        <v>539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167</v>
      </c>
      <c r="AU131" s="17" t="s">
        <v>165</v>
      </c>
    </row>
    <row r="132" s="14" customFormat="1">
      <c r="A132" s="14"/>
      <c r="B132" s="247"/>
      <c r="C132" s="248"/>
      <c r="D132" s="231" t="s">
        <v>170</v>
      </c>
      <c r="E132" s="249" t="s">
        <v>1</v>
      </c>
      <c r="F132" s="250" t="s">
        <v>183</v>
      </c>
      <c r="G132" s="248"/>
      <c r="H132" s="251">
        <v>3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170</v>
      </c>
      <c r="AU132" s="257" t="s">
        <v>165</v>
      </c>
      <c r="AV132" s="14" t="s">
        <v>165</v>
      </c>
      <c r="AW132" s="14" t="s">
        <v>33</v>
      </c>
      <c r="AX132" s="14" t="s">
        <v>85</v>
      </c>
      <c r="AY132" s="257" t="s">
        <v>156</v>
      </c>
    </row>
    <row r="133" s="12" customFormat="1" ht="22.8" customHeight="1">
      <c r="A133" s="12"/>
      <c r="B133" s="202"/>
      <c r="C133" s="203"/>
      <c r="D133" s="204" t="s">
        <v>76</v>
      </c>
      <c r="E133" s="216" t="s">
        <v>157</v>
      </c>
      <c r="F133" s="216" t="s">
        <v>158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SUM(P134:P155)</f>
        <v>0</v>
      </c>
      <c r="Q133" s="210"/>
      <c r="R133" s="211">
        <f>SUM(R134:R155)</f>
        <v>0.24985000000000002</v>
      </c>
      <c r="S133" s="210"/>
      <c r="T133" s="212">
        <f>SUM(T134:T155)</f>
        <v>0.3165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85</v>
      </c>
      <c r="AT133" s="214" t="s">
        <v>76</v>
      </c>
      <c r="AU133" s="214" t="s">
        <v>85</v>
      </c>
      <c r="AY133" s="213" t="s">
        <v>156</v>
      </c>
      <c r="BK133" s="215">
        <f>SUM(BK134:BK155)</f>
        <v>0</v>
      </c>
    </row>
    <row r="134" s="2" customFormat="1" ht="21.75" customHeight="1">
      <c r="A134" s="38"/>
      <c r="B134" s="39"/>
      <c r="C134" s="218" t="s">
        <v>165</v>
      </c>
      <c r="D134" s="218" t="s">
        <v>159</v>
      </c>
      <c r="E134" s="219" t="s">
        <v>160</v>
      </c>
      <c r="F134" s="220" t="s">
        <v>161</v>
      </c>
      <c r="G134" s="221" t="s">
        <v>162</v>
      </c>
      <c r="H134" s="222">
        <v>1</v>
      </c>
      <c r="I134" s="223"/>
      <c r="J134" s="224">
        <f>ROUND(I134*H134,2)</f>
        <v>0</v>
      </c>
      <c r="K134" s="220" t="s">
        <v>163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0.10000000000000001</v>
      </c>
      <c r="R134" s="227">
        <f>Q134*H134</f>
        <v>0.10000000000000001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164</v>
      </c>
      <c r="AT134" s="229" t="s">
        <v>159</v>
      </c>
      <c r="AU134" s="229" t="s">
        <v>165</v>
      </c>
      <c r="AY134" s="17" t="s">
        <v>156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165</v>
      </c>
      <c r="BK134" s="230">
        <f>ROUND(I134*H134,2)</f>
        <v>0</v>
      </c>
      <c r="BL134" s="17" t="s">
        <v>164</v>
      </c>
      <c r="BM134" s="229" t="s">
        <v>674</v>
      </c>
    </row>
    <row r="135" s="2" customFormat="1">
      <c r="A135" s="38"/>
      <c r="B135" s="39"/>
      <c r="C135" s="40"/>
      <c r="D135" s="231" t="s">
        <v>167</v>
      </c>
      <c r="E135" s="40"/>
      <c r="F135" s="232" t="s">
        <v>161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167</v>
      </c>
      <c r="AU135" s="17" t="s">
        <v>165</v>
      </c>
    </row>
    <row r="136" s="2" customFormat="1">
      <c r="A136" s="38"/>
      <c r="B136" s="39"/>
      <c r="C136" s="40"/>
      <c r="D136" s="231" t="s">
        <v>168</v>
      </c>
      <c r="E136" s="40"/>
      <c r="F136" s="236" t="s">
        <v>675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168</v>
      </c>
      <c r="AU136" s="17" t="s">
        <v>165</v>
      </c>
    </row>
    <row r="137" s="13" customFormat="1">
      <c r="A137" s="13"/>
      <c r="B137" s="237"/>
      <c r="C137" s="238"/>
      <c r="D137" s="231" t="s">
        <v>170</v>
      </c>
      <c r="E137" s="239" t="s">
        <v>1</v>
      </c>
      <c r="F137" s="240" t="s">
        <v>171</v>
      </c>
      <c r="G137" s="238"/>
      <c r="H137" s="239" t="s">
        <v>1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170</v>
      </c>
      <c r="AU137" s="246" t="s">
        <v>165</v>
      </c>
      <c r="AV137" s="13" t="s">
        <v>85</v>
      </c>
      <c r="AW137" s="13" t="s">
        <v>33</v>
      </c>
      <c r="AX137" s="13" t="s">
        <v>77</v>
      </c>
      <c r="AY137" s="246" t="s">
        <v>156</v>
      </c>
    </row>
    <row r="138" s="13" customFormat="1">
      <c r="A138" s="13"/>
      <c r="B138" s="237"/>
      <c r="C138" s="238"/>
      <c r="D138" s="231" t="s">
        <v>170</v>
      </c>
      <c r="E138" s="239" t="s">
        <v>1</v>
      </c>
      <c r="F138" s="240" t="s">
        <v>172</v>
      </c>
      <c r="G138" s="238"/>
      <c r="H138" s="239" t="s">
        <v>1</v>
      </c>
      <c r="I138" s="241"/>
      <c r="J138" s="238"/>
      <c r="K138" s="238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170</v>
      </c>
      <c r="AU138" s="246" t="s">
        <v>165</v>
      </c>
      <c r="AV138" s="13" t="s">
        <v>85</v>
      </c>
      <c r="AW138" s="13" t="s">
        <v>33</v>
      </c>
      <c r="AX138" s="13" t="s">
        <v>77</v>
      </c>
      <c r="AY138" s="246" t="s">
        <v>156</v>
      </c>
    </row>
    <row r="139" s="13" customFormat="1">
      <c r="A139" s="13"/>
      <c r="B139" s="237"/>
      <c r="C139" s="238"/>
      <c r="D139" s="231" t="s">
        <v>170</v>
      </c>
      <c r="E139" s="239" t="s">
        <v>1</v>
      </c>
      <c r="F139" s="240" t="s">
        <v>173</v>
      </c>
      <c r="G139" s="238"/>
      <c r="H139" s="239" t="s">
        <v>1</v>
      </c>
      <c r="I139" s="241"/>
      <c r="J139" s="238"/>
      <c r="K139" s="238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170</v>
      </c>
      <c r="AU139" s="246" t="s">
        <v>165</v>
      </c>
      <c r="AV139" s="13" t="s">
        <v>85</v>
      </c>
      <c r="AW139" s="13" t="s">
        <v>33</v>
      </c>
      <c r="AX139" s="13" t="s">
        <v>77</v>
      </c>
      <c r="AY139" s="246" t="s">
        <v>156</v>
      </c>
    </row>
    <row r="140" s="14" customFormat="1">
      <c r="A140" s="14"/>
      <c r="B140" s="247"/>
      <c r="C140" s="248"/>
      <c r="D140" s="231" t="s">
        <v>170</v>
      </c>
      <c r="E140" s="249" t="s">
        <v>1</v>
      </c>
      <c r="F140" s="250" t="s">
        <v>85</v>
      </c>
      <c r="G140" s="248"/>
      <c r="H140" s="251">
        <v>1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170</v>
      </c>
      <c r="AU140" s="257" t="s">
        <v>165</v>
      </c>
      <c r="AV140" s="14" t="s">
        <v>165</v>
      </c>
      <c r="AW140" s="14" t="s">
        <v>33</v>
      </c>
      <c r="AX140" s="14" t="s">
        <v>85</v>
      </c>
      <c r="AY140" s="257" t="s">
        <v>156</v>
      </c>
    </row>
    <row r="141" s="2" customFormat="1" ht="33" customHeight="1">
      <c r="A141" s="38"/>
      <c r="B141" s="39"/>
      <c r="C141" s="218" t="s">
        <v>183</v>
      </c>
      <c r="D141" s="218" t="s">
        <v>159</v>
      </c>
      <c r="E141" s="219" t="s">
        <v>448</v>
      </c>
      <c r="F141" s="220" t="s">
        <v>449</v>
      </c>
      <c r="G141" s="221" t="s">
        <v>162</v>
      </c>
      <c r="H141" s="222">
        <v>1</v>
      </c>
      <c r="I141" s="223"/>
      <c r="J141" s="224">
        <f>ROUND(I141*H141,2)</f>
        <v>0</v>
      </c>
      <c r="K141" s="220" t="s">
        <v>177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0.14465</v>
      </c>
      <c r="R141" s="227">
        <f>Q141*H141</f>
        <v>0.14465</v>
      </c>
      <c r="S141" s="227">
        <v>0.112</v>
      </c>
      <c r="T141" s="228">
        <f>S141*H141</f>
        <v>0.112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164</v>
      </c>
      <c r="AT141" s="229" t="s">
        <v>159</v>
      </c>
      <c r="AU141" s="229" t="s">
        <v>165</v>
      </c>
      <c r="AY141" s="17" t="s">
        <v>156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165</v>
      </c>
      <c r="BK141" s="230">
        <f>ROUND(I141*H141,2)</f>
        <v>0</v>
      </c>
      <c r="BL141" s="17" t="s">
        <v>164</v>
      </c>
      <c r="BM141" s="229" t="s">
        <v>676</v>
      </c>
    </row>
    <row r="142" s="2" customFormat="1">
      <c r="A142" s="38"/>
      <c r="B142" s="39"/>
      <c r="C142" s="40"/>
      <c r="D142" s="231" t="s">
        <v>167</v>
      </c>
      <c r="E142" s="40"/>
      <c r="F142" s="232" t="s">
        <v>451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167</v>
      </c>
      <c r="AU142" s="17" t="s">
        <v>165</v>
      </c>
    </row>
    <row r="143" s="2" customFormat="1">
      <c r="A143" s="38"/>
      <c r="B143" s="39"/>
      <c r="C143" s="40"/>
      <c r="D143" s="231" t="s">
        <v>168</v>
      </c>
      <c r="E143" s="40"/>
      <c r="F143" s="236" t="s">
        <v>452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168</v>
      </c>
      <c r="AU143" s="17" t="s">
        <v>165</v>
      </c>
    </row>
    <row r="144" s="2" customFormat="1" ht="37.8" customHeight="1">
      <c r="A144" s="38"/>
      <c r="B144" s="39"/>
      <c r="C144" s="218" t="s">
        <v>164</v>
      </c>
      <c r="D144" s="218" t="s">
        <v>159</v>
      </c>
      <c r="E144" s="219" t="s">
        <v>453</v>
      </c>
      <c r="F144" s="220" t="s">
        <v>454</v>
      </c>
      <c r="G144" s="221" t="s">
        <v>176</v>
      </c>
      <c r="H144" s="222">
        <v>4</v>
      </c>
      <c r="I144" s="223"/>
      <c r="J144" s="224">
        <f>ROUND(I144*H144,2)</f>
        <v>0</v>
      </c>
      <c r="K144" s="220" t="s">
        <v>177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0.0010300000000000001</v>
      </c>
      <c r="R144" s="227">
        <f>Q144*H144</f>
        <v>0.0041200000000000004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164</v>
      </c>
      <c r="AT144" s="229" t="s">
        <v>159</v>
      </c>
      <c r="AU144" s="229" t="s">
        <v>165</v>
      </c>
      <c r="AY144" s="17" t="s">
        <v>156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165</v>
      </c>
      <c r="BK144" s="230">
        <f>ROUND(I144*H144,2)</f>
        <v>0</v>
      </c>
      <c r="BL144" s="17" t="s">
        <v>164</v>
      </c>
      <c r="BM144" s="229" t="s">
        <v>677</v>
      </c>
    </row>
    <row r="145" s="2" customFormat="1">
      <c r="A145" s="38"/>
      <c r="B145" s="39"/>
      <c r="C145" s="40"/>
      <c r="D145" s="231" t="s">
        <v>167</v>
      </c>
      <c r="E145" s="40"/>
      <c r="F145" s="232" t="s">
        <v>456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167</v>
      </c>
      <c r="AU145" s="17" t="s">
        <v>165</v>
      </c>
    </row>
    <row r="146" s="2" customFormat="1">
      <c r="A146" s="38"/>
      <c r="B146" s="39"/>
      <c r="C146" s="40"/>
      <c r="D146" s="231" t="s">
        <v>168</v>
      </c>
      <c r="E146" s="40"/>
      <c r="F146" s="236" t="s">
        <v>678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168</v>
      </c>
      <c r="AU146" s="17" t="s">
        <v>165</v>
      </c>
    </row>
    <row r="147" s="14" customFormat="1">
      <c r="A147" s="14"/>
      <c r="B147" s="247"/>
      <c r="C147" s="248"/>
      <c r="D147" s="231" t="s">
        <v>170</v>
      </c>
      <c r="E147" s="249" t="s">
        <v>1</v>
      </c>
      <c r="F147" s="250" t="s">
        <v>679</v>
      </c>
      <c r="G147" s="248"/>
      <c r="H147" s="251">
        <v>4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170</v>
      </c>
      <c r="AU147" s="257" t="s">
        <v>165</v>
      </c>
      <c r="AV147" s="14" t="s">
        <v>165</v>
      </c>
      <c r="AW147" s="14" t="s">
        <v>33</v>
      </c>
      <c r="AX147" s="14" t="s">
        <v>85</v>
      </c>
      <c r="AY147" s="257" t="s">
        <v>156</v>
      </c>
    </row>
    <row r="148" s="2" customFormat="1" ht="24.15" customHeight="1">
      <c r="A148" s="38"/>
      <c r="B148" s="39"/>
      <c r="C148" s="218" t="s">
        <v>193</v>
      </c>
      <c r="D148" s="218" t="s">
        <v>159</v>
      </c>
      <c r="E148" s="219" t="s">
        <v>174</v>
      </c>
      <c r="F148" s="220" t="s">
        <v>175</v>
      </c>
      <c r="G148" s="221" t="s">
        <v>176</v>
      </c>
      <c r="H148" s="222">
        <v>1</v>
      </c>
      <c r="I148" s="223"/>
      <c r="J148" s="224">
        <f>ROUND(I148*H148,2)</f>
        <v>0</v>
      </c>
      <c r="K148" s="220" t="s">
        <v>177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0.00108</v>
      </c>
      <c r="R148" s="227">
        <f>Q148*H148</f>
        <v>0.00108</v>
      </c>
      <c r="S148" s="227">
        <v>0.0085000000000000006</v>
      </c>
      <c r="T148" s="228">
        <f>S148*H148</f>
        <v>0.0085000000000000006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164</v>
      </c>
      <c r="AT148" s="229" t="s">
        <v>159</v>
      </c>
      <c r="AU148" s="229" t="s">
        <v>165</v>
      </c>
      <c r="AY148" s="17" t="s">
        <v>156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165</v>
      </c>
      <c r="BK148" s="230">
        <f>ROUND(I148*H148,2)</f>
        <v>0</v>
      </c>
      <c r="BL148" s="17" t="s">
        <v>164</v>
      </c>
      <c r="BM148" s="229" t="s">
        <v>680</v>
      </c>
    </row>
    <row r="149" s="2" customFormat="1">
      <c r="A149" s="38"/>
      <c r="B149" s="39"/>
      <c r="C149" s="40"/>
      <c r="D149" s="231" t="s">
        <v>167</v>
      </c>
      <c r="E149" s="40"/>
      <c r="F149" s="232" t="s">
        <v>179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167</v>
      </c>
      <c r="AU149" s="17" t="s">
        <v>165</v>
      </c>
    </row>
    <row r="150" s="13" customFormat="1">
      <c r="A150" s="13"/>
      <c r="B150" s="237"/>
      <c r="C150" s="238"/>
      <c r="D150" s="231" t="s">
        <v>170</v>
      </c>
      <c r="E150" s="239" t="s">
        <v>1</v>
      </c>
      <c r="F150" s="240" t="s">
        <v>180</v>
      </c>
      <c r="G150" s="238"/>
      <c r="H150" s="239" t="s">
        <v>1</v>
      </c>
      <c r="I150" s="241"/>
      <c r="J150" s="238"/>
      <c r="K150" s="238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170</v>
      </c>
      <c r="AU150" s="246" t="s">
        <v>165</v>
      </c>
      <c r="AV150" s="13" t="s">
        <v>85</v>
      </c>
      <c r="AW150" s="13" t="s">
        <v>33</v>
      </c>
      <c r="AX150" s="13" t="s">
        <v>77</v>
      </c>
      <c r="AY150" s="246" t="s">
        <v>156</v>
      </c>
    </row>
    <row r="151" s="14" customFormat="1">
      <c r="A151" s="14"/>
      <c r="B151" s="247"/>
      <c r="C151" s="248"/>
      <c r="D151" s="231" t="s">
        <v>170</v>
      </c>
      <c r="E151" s="249" t="s">
        <v>1</v>
      </c>
      <c r="F151" s="250" t="s">
        <v>85</v>
      </c>
      <c r="G151" s="248"/>
      <c r="H151" s="251">
        <v>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170</v>
      </c>
      <c r="AU151" s="257" t="s">
        <v>165</v>
      </c>
      <c r="AV151" s="14" t="s">
        <v>165</v>
      </c>
      <c r="AW151" s="14" t="s">
        <v>33</v>
      </c>
      <c r="AX151" s="14" t="s">
        <v>85</v>
      </c>
      <c r="AY151" s="257" t="s">
        <v>156</v>
      </c>
    </row>
    <row r="152" s="2" customFormat="1" ht="24.15" customHeight="1">
      <c r="A152" s="38"/>
      <c r="B152" s="39"/>
      <c r="C152" s="218" t="s">
        <v>200</v>
      </c>
      <c r="D152" s="218" t="s">
        <v>159</v>
      </c>
      <c r="E152" s="219" t="s">
        <v>546</v>
      </c>
      <c r="F152" s="220" t="s">
        <v>547</v>
      </c>
      <c r="G152" s="221" t="s">
        <v>176</v>
      </c>
      <c r="H152" s="222">
        <v>7</v>
      </c>
      <c r="I152" s="223"/>
      <c r="J152" s="224">
        <f>ROUND(I152*H152,2)</f>
        <v>0</v>
      </c>
      <c r="K152" s="220" t="s">
        <v>177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0.021999999999999999</v>
      </c>
      <c r="T152" s="228">
        <f>S152*H152</f>
        <v>0.154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164</v>
      </c>
      <c r="AT152" s="229" t="s">
        <v>159</v>
      </c>
      <c r="AU152" s="229" t="s">
        <v>165</v>
      </c>
      <c r="AY152" s="17" t="s">
        <v>156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165</v>
      </c>
      <c r="BK152" s="230">
        <f>ROUND(I152*H152,2)</f>
        <v>0</v>
      </c>
      <c r="BL152" s="17" t="s">
        <v>164</v>
      </c>
      <c r="BM152" s="229" t="s">
        <v>681</v>
      </c>
    </row>
    <row r="153" s="2" customFormat="1">
      <c r="A153" s="38"/>
      <c r="B153" s="39"/>
      <c r="C153" s="40"/>
      <c r="D153" s="231" t="s">
        <v>167</v>
      </c>
      <c r="E153" s="40"/>
      <c r="F153" s="232" t="s">
        <v>549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167</v>
      </c>
      <c r="AU153" s="17" t="s">
        <v>165</v>
      </c>
    </row>
    <row r="154" s="2" customFormat="1" ht="16.5" customHeight="1">
      <c r="A154" s="38"/>
      <c r="B154" s="39"/>
      <c r="C154" s="218" t="s">
        <v>207</v>
      </c>
      <c r="D154" s="218" t="s">
        <v>159</v>
      </c>
      <c r="E154" s="219" t="s">
        <v>550</v>
      </c>
      <c r="F154" s="220" t="s">
        <v>551</v>
      </c>
      <c r="G154" s="221" t="s">
        <v>434</v>
      </c>
      <c r="H154" s="222">
        <v>3</v>
      </c>
      <c r="I154" s="223"/>
      <c r="J154" s="224">
        <f>ROUND(I154*H154,2)</f>
        <v>0</v>
      </c>
      <c r="K154" s="220" t="s">
        <v>177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0.014</v>
      </c>
      <c r="T154" s="228">
        <f>S154*H154</f>
        <v>0.042000000000000003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164</v>
      </c>
      <c r="AT154" s="229" t="s">
        <v>159</v>
      </c>
      <c r="AU154" s="229" t="s">
        <v>165</v>
      </c>
      <c r="AY154" s="17" t="s">
        <v>156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165</v>
      </c>
      <c r="BK154" s="230">
        <f>ROUND(I154*H154,2)</f>
        <v>0</v>
      </c>
      <c r="BL154" s="17" t="s">
        <v>164</v>
      </c>
      <c r="BM154" s="229" t="s">
        <v>682</v>
      </c>
    </row>
    <row r="155" s="2" customFormat="1">
      <c r="A155" s="38"/>
      <c r="B155" s="39"/>
      <c r="C155" s="40"/>
      <c r="D155" s="231" t="s">
        <v>167</v>
      </c>
      <c r="E155" s="40"/>
      <c r="F155" s="232" t="s">
        <v>553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167</v>
      </c>
      <c r="AU155" s="17" t="s">
        <v>165</v>
      </c>
    </row>
    <row r="156" s="12" customFormat="1" ht="22.8" customHeight="1">
      <c r="A156" s="12"/>
      <c r="B156" s="202"/>
      <c r="C156" s="203"/>
      <c r="D156" s="204" t="s">
        <v>76</v>
      </c>
      <c r="E156" s="216" t="s">
        <v>181</v>
      </c>
      <c r="F156" s="216" t="s">
        <v>182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SUM(P157:P166)</f>
        <v>0</v>
      </c>
      <c r="Q156" s="210"/>
      <c r="R156" s="211">
        <f>SUM(R157:R166)</f>
        <v>0</v>
      </c>
      <c r="S156" s="210"/>
      <c r="T156" s="212">
        <f>SUM(T157:T166)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85</v>
      </c>
      <c r="AT156" s="214" t="s">
        <v>76</v>
      </c>
      <c r="AU156" s="214" t="s">
        <v>85</v>
      </c>
      <c r="AY156" s="213" t="s">
        <v>156</v>
      </c>
      <c r="BK156" s="215">
        <f>SUM(BK157:BK166)</f>
        <v>0</v>
      </c>
    </row>
    <row r="157" s="2" customFormat="1" ht="24.15" customHeight="1">
      <c r="A157" s="38"/>
      <c r="B157" s="39"/>
      <c r="C157" s="218" t="s">
        <v>216</v>
      </c>
      <c r="D157" s="218" t="s">
        <v>159</v>
      </c>
      <c r="E157" s="219" t="s">
        <v>184</v>
      </c>
      <c r="F157" s="220" t="s">
        <v>185</v>
      </c>
      <c r="G157" s="221" t="s">
        <v>186</v>
      </c>
      <c r="H157" s="222">
        <v>0.54300000000000004</v>
      </c>
      <c r="I157" s="223"/>
      <c r="J157" s="224">
        <f>ROUND(I157*H157,2)</f>
        <v>0</v>
      </c>
      <c r="K157" s="220" t="s">
        <v>177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164</v>
      </c>
      <c r="AT157" s="229" t="s">
        <v>159</v>
      </c>
      <c r="AU157" s="229" t="s">
        <v>165</v>
      </c>
      <c r="AY157" s="17" t="s">
        <v>156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165</v>
      </c>
      <c r="BK157" s="230">
        <f>ROUND(I157*H157,2)</f>
        <v>0</v>
      </c>
      <c r="BL157" s="17" t="s">
        <v>164</v>
      </c>
      <c r="BM157" s="229" t="s">
        <v>683</v>
      </c>
    </row>
    <row r="158" s="2" customFormat="1">
      <c r="A158" s="38"/>
      <c r="B158" s="39"/>
      <c r="C158" s="40"/>
      <c r="D158" s="231" t="s">
        <v>167</v>
      </c>
      <c r="E158" s="40"/>
      <c r="F158" s="232" t="s">
        <v>188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167</v>
      </c>
      <c r="AU158" s="17" t="s">
        <v>165</v>
      </c>
    </row>
    <row r="159" s="2" customFormat="1" ht="24.15" customHeight="1">
      <c r="A159" s="38"/>
      <c r="B159" s="39"/>
      <c r="C159" s="218" t="s">
        <v>157</v>
      </c>
      <c r="D159" s="218" t="s">
        <v>159</v>
      </c>
      <c r="E159" s="219" t="s">
        <v>189</v>
      </c>
      <c r="F159" s="220" t="s">
        <v>190</v>
      </c>
      <c r="G159" s="221" t="s">
        <v>186</v>
      </c>
      <c r="H159" s="222">
        <v>0.54300000000000004</v>
      </c>
      <c r="I159" s="223"/>
      <c r="J159" s="224">
        <f>ROUND(I159*H159,2)</f>
        <v>0</v>
      </c>
      <c r="K159" s="220" t="s">
        <v>177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164</v>
      </c>
      <c r="AT159" s="229" t="s">
        <v>159</v>
      </c>
      <c r="AU159" s="229" t="s">
        <v>165</v>
      </c>
      <c r="AY159" s="17" t="s">
        <v>156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165</v>
      </c>
      <c r="BK159" s="230">
        <f>ROUND(I159*H159,2)</f>
        <v>0</v>
      </c>
      <c r="BL159" s="17" t="s">
        <v>164</v>
      </c>
      <c r="BM159" s="229" t="s">
        <v>684</v>
      </c>
    </row>
    <row r="160" s="2" customFormat="1">
      <c r="A160" s="38"/>
      <c r="B160" s="39"/>
      <c r="C160" s="40"/>
      <c r="D160" s="231" t="s">
        <v>167</v>
      </c>
      <c r="E160" s="40"/>
      <c r="F160" s="232" t="s">
        <v>192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167</v>
      </c>
      <c r="AU160" s="17" t="s">
        <v>165</v>
      </c>
    </row>
    <row r="161" s="2" customFormat="1" ht="24.15" customHeight="1">
      <c r="A161" s="38"/>
      <c r="B161" s="39"/>
      <c r="C161" s="218" t="s">
        <v>111</v>
      </c>
      <c r="D161" s="218" t="s">
        <v>159</v>
      </c>
      <c r="E161" s="219" t="s">
        <v>194</v>
      </c>
      <c r="F161" s="220" t="s">
        <v>195</v>
      </c>
      <c r="G161" s="221" t="s">
        <v>186</v>
      </c>
      <c r="H161" s="222">
        <v>10.859999999999999</v>
      </c>
      <c r="I161" s="223"/>
      <c r="J161" s="224">
        <f>ROUND(I161*H161,2)</f>
        <v>0</v>
      </c>
      <c r="K161" s="220" t="s">
        <v>177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164</v>
      </c>
      <c r="AT161" s="229" t="s">
        <v>159</v>
      </c>
      <c r="AU161" s="229" t="s">
        <v>165</v>
      </c>
      <c r="AY161" s="17" t="s">
        <v>156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165</v>
      </c>
      <c r="BK161" s="230">
        <f>ROUND(I161*H161,2)</f>
        <v>0</v>
      </c>
      <c r="BL161" s="17" t="s">
        <v>164</v>
      </c>
      <c r="BM161" s="229" t="s">
        <v>685</v>
      </c>
    </row>
    <row r="162" s="2" customFormat="1">
      <c r="A162" s="38"/>
      <c r="B162" s="39"/>
      <c r="C162" s="40"/>
      <c r="D162" s="231" t="s">
        <v>167</v>
      </c>
      <c r="E162" s="40"/>
      <c r="F162" s="232" t="s">
        <v>197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167</v>
      </c>
      <c r="AU162" s="17" t="s">
        <v>165</v>
      </c>
    </row>
    <row r="163" s="13" customFormat="1">
      <c r="A163" s="13"/>
      <c r="B163" s="237"/>
      <c r="C163" s="238"/>
      <c r="D163" s="231" t="s">
        <v>170</v>
      </c>
      <c r="E163" s="239" t="s">
        <v>1</v>
      </c>
      <c r="F163" s="240" t="s">
        <v>198</v>
      </c>
      <c r="G163" s="238"/>
      <c r="H163" s="239" t="s">
        <v>1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170</v>
      </c>
      <c r="AU163" s="246" t="s">
        <v>165</v>
      </c>
      <c r="AV163" s="13" t="s">
        <v>85</v>
      </c>
      <c r="AW163" s="13" t="s">
        <v>33</v>
      </c>
      <c r="AX163" s="13" t="s">
        <v>77</v>
      </c>
      <c r="AY163" s="246" t="s">
        <v>156</v>
      </c>
    </row>
    <row r="164" s="14" customFormat="1">
      <c r="A164" s="14"/>
      <c r="B164" s="247"/>
      <c r="C164" s="248"/>
      <c r="D164" s="231" t="s">
        <v>170</v>
      </c>
      <c r="E164" s="249" t="s">
        <v>1</v>
      </c>
      <c r="F164" s="250" t="s">
        <v>686</v>
      </c>
      <c r="G164" s="248"/>
      <c r="H164" s="251">
        <v>10.859999999999999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170</v>
      </c>
      <c r="AU164" s="257" t="s">
        <v>165</v>
      </c>
      <c r="AV164" s="14" t="s">
        <v>165</v>
      </c>
      <c r="AW164" s="14" t="s">
        <v>33</v>
      </c>
      <c r="AX164" s="14" t="s">
        <v>85</v>
      </c>
      <c r="AY164" s="257" t="s">
        <v>156</v>
      </c>
    </row>
    <row r="165" s="2" customFormat="1" ht="24.15" customHeight="1">
      <c r="A165" s="38"/>
      <c r="B165" s="39"/>
      <c r="C165" s="218" t="s">
        <v>114</v>
      </c>
      <c r="D165" s="218" t="s">
        <v>159</v>
      </c>
      <c r="E165" s="219" t="s">
        <v>201</v>
      </c>
      <c r="F165" s="220" t="s">
        <v>202</v>
      </c>
      <c r="G165" s="221" t="s">
        <v>186</v>
      </c>
      <c r="H165" s="222">
        <v>0.54300000000000004</v>
      </c>
      <c r="I165" s="223"/>
      <c r="J165" s="224">
        <f>ROUND(I165*H165,2)</f>
        <v>0</v>
      </c>
      <c r="K165" s="220" t="s">
        <v>177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164</v>
      </c>
      <c r="AT165" s="229" t="s">
        <v>159</v>
      </c>
      <c r="AU165" s="229" t="s">
        <v>165</v>
      </c>
      <c r="AY165" s="17" t="s">
        <v>156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165</v>
      </c>
      <c r="BK165" s="230">
        <f>ROUND(I165*H165,2)</f>
        <v>0</v>
      </c>
      <c r="BL165" s="17" t="s">
        <v>164</v>
      </c>
      <c r="BM165" s="229" t="s">
        <v>687</v>
      </c>
    </row>
    <row r="166" s="2" customFormat="1">
      <c r="A166" s="38"/>
      <c r="B166" s="39"/>
      <c r="C166" s="40"/>
      <c r="D166" s="231" t="s">
        <v>167</v>
      </c>
      <c r="E166" s="40"/>
      <c r="F166" s="232" t="s">
        <v>204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167</v>
      </c>
      <c r="AU166" s="17" t="s">
        <v>165</v>
      </c>
    </row>
    <row r="167" s="12" customFormat="1" ht="22.8" customHeight="1">
      <c r="A167" s="12"/>
      <c r="B167" s="202"/>
      <c r="C167" s="203"/>
      <c r="D167" s="204" t="s">
        <v>76</v>
      </c>
      <c r="E167" s="216" t="s">
        <v>205</v>
      </c>
      <c r="F167" s="216" t="s">
        <v>206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SUM(P168:P169)</f>
        <v>0</v>
      </c>
      <c r="Q167" s="210"/>
      <c r="R167" s="211">
        <f>SUM(R168:R169)</f>
        <v>0</v>
      </c>
      <c r="S167" s="210"/>
      <c r="T167" s="212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85</v>
      </c>
      <c r="AT167" s="214" t="s">
        <v>76</v>
      </c>
      <c r="AU167" s="214" t="s">
        <v>85</v>
      </c>
      <c r="AY167" s="213" t="s">
        <v>156</v>
      </c>
      <c r="BK167" s="215">
        <f>SUM(BK168:BK169)</f>
        <v>0</v>
      </c>
    </row>
    <row r="168" s="2" customFormat="1" ht="16.5" customHeight="1">
      <c r="A168" s="38"/>
      <c r="B168" s="39"/>
      <c r="C168" s="218" t="s">
        <v>117</v>
      </c>
      <c r="D168" s="218" t="s">
        <v>159</v>
      </c>
      <c r="E168" s="219" t="s">
        <v>208</v>
      </c>
      <c r="F168" s="220" t="s">
        <v>209</v>
      </c>
      <c r="G168" s="221" t="s">
        <v>186</v>
      </c>
      <c r="H168" s="222">
        <v>0.26300000000000001</v>
      </c>
      <c r="I168" s="223"/>
      <c r="J168" s="224">
        <f>ROUND(I168*H168,2)</f>
        <v>0</v>
      </c>
      <c r="K168" s="220" t="s">
        <v>177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164</v>
      </c>
      <c r="AT168" s="229" t="s">
        <v>159</v>
      </c>
      <c r="AU168" s="229" t="s">
        <v>165</v>
      </c>
      <c r="AY168" s="17" t="s">
        <v>156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165</v>
      </c>
      <c r="BK168" s="230">
        <f>ROUND(I168*H168,2)</f>
        <v>0</v>
      </c>
      <c r="BL168" s="17" t="s">
        <v>164</v>
      </c>
      <c r="BM168" s="229" t="s">
        <v>688</v>
      </c>
    </row>
    <row r="169" s="2" customFormat="1">
      <c r="A169" s="38"/>
      <c r="B169" s="39"/>
      <c r="C169" s="40"/>
      <c r="D169" s="231" t="s">
        <v>167</v>
      </c>
      <c r="E169" s="40"/>
      <c r="F169" s="232" t="s">
        <v>211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167</v>
      </c>
      <c r="AU169" s="17" t="s">
        <v>165</v>
      </c>
    </row>
    <row r="170" s="12" customFormat="1" ht="25.92" customHeight="1">
      <c r="A170" s="12"/>
      <c r="B170" s="202"/>
      <c r="C170" s="203"/>
      <c r="D170" s="204" t="s">
        <v>76</v>
      </c>
      <c r="E170" s="205" t="s">
        <v>212</v>
      </c>
      <c r="F170" s="205" t="s">
        <v>213</v>
      </c>
      <c r="G170" s="203"/>
      <c r="H170" s="203"/>
      <c r="I170" s="206"/>
      <c r="J170" s="207">
        <f>BK170</f>
        <v>0</v>
      </c>
      <c r="K170" s="203"/>
      <c r="L170" s="208"/>
      <c r="M170" s="209"/>
      <c r="N170" s="210"/>
      <c r="O170" s="210"/>
      <c r="P170" s="211">
        <f>P171+P190+P208+P211</f>
        <v>0</v>
      </c>
      <c r="Q170" s="210"/>
      <c r="R170" s="211">
        <f>R171+R190+R208+R211</f>
        <v>0.28999270999999999</v>
      </c>
      <c r="S170" s="210"/>
      <c r="T170" s="212">
        <f>T171+T190+T208+T211</f>
        <v>0.22625000000000001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165</v>
      </c>
      <c r="AT170" s="214" t="s">
        <v>76</v>
      </c>
      <c r="AU170" s="214" t="s">
        <v>77</v>
      </c>
      <c r="AY170" s="213" t="s">
        <v>156</v>
      </c>
      <c r="BK170" s="215">
        <f>BK171+BK190+BK208+BK211</f>
        <v>0</v>
      </c>
    </row>
    <row r="171" s="12" customFormat="1" ht="22.8" customHeight="1">
      <c r="A171" s="12"/>
      <c r="B171" s="202"/>
      <c r="C171" s="203"/>
      <c r="D171" s="204" t="s">
        <v>76</v>
      </c>
      <c r="E171" s="216" t="s">
        <v>214</v>
      </c>
      <c r="F171" s="216" t="s">
        <v>215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SUM(P172:P189)</f>
        <v>0</v>
      </c>
      <c r="Q171" s="210"/>
      <c r="R171" s="211">
        <f>SUM(R172:R189)</f>
        <v>0.0054900000000000001</v>
      </c>
      <c r="S171" s="210"/>
      <c r="T171" s="212">
        <f>SUM(T172:T189)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165</v>
      </c>
      <c r="AT171" s="214" t="s">
        <v>76</v>
      </c>
      <c r="AU171" s="214" t="s">
        <v>85</v>
      </c>
      <c r="AY171" s="213" t="s">
        <v>156</v>
      </c>
      <c r="BK171" s="215">
        <f>SUM(BK172:BK189)</f>
        <v>0</v>
      </c>
    </row>
    <row r="172" s="2" customFormat="1" ht="33" customHeight="1">
      <c r="A172" s="38"/>
      <c r="B172" s="39"/>
      <c r="C172" s="218" t="s">
        <v>242</v>
      </c>
      <c r="D172" s="218" t="s">
        <v>159</v>
      </c>
      <c r="E172" s="219" t="s">
        <v>560</v>
      </c>
      <c r="F172" s="220" t="s">
        <v>561</v>
      </c>
      <c r="G172" s="221" t="s">
        <v>219</v>
      </c>
      <c r="H172" s="222">
        <v>1</v>
      </c>
      <c r="I172" s="223"/>
      <c r="J172" s="224">
        <f>ROUND(I172*H172,2)</f>
        <v>0</v>
      </c>
      <c r="K172" s="220" t="s">
        <v>177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0.0018600000000000001</v>
      </c>
      <c r="R172" s="227">
        <f>Q172*H172</f>
        <v>0.0018600000000000001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220</v>
      </c>
      <c r="AT172" s="229" t="s">
        <v>159</v>
      </c>
      <c r="AU172" s="229" t="s">
        <v>165</v>
      </c>
      <c r="AY172" s="17" t="s">
        <v>156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165</v>
      </c>
      <c r="BK172" s="230">
        <f>ROUND(I172*H172,2)</f>
        <v>0</v>
      </c>
      <c r="BL172" s="17" t="s">
        <v>220</v>
      </c>
      <c r="BM172" s="229" t="s">
        <v>689</v>
      </c>
    </row>
    <row r="173" s="2" customFormat="1">
      <c r="A173" s="38"/>
      <c r="B173" s="39"/>
      <c r="C173" s="40"/>
      <c r="D173" s="231" t="s">
        <v>167</v>
      </c>
      <c r="E173" s="40"/>
      <c r="F173" s="232" t="s">
        <v>563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167</v>
      </c>
      <c r="AU173" s="17" t="s">
        <v>165</v>
      </c>
    </row>
    <row r="174" s="13" customFormat="1">
      <c r="A174" s="13"/>
      <c r="B174" s="237"/>
      <c r="C174" s="238"/>
      <c r="D174" s="231" t="s">
        <v>170</v>
      </c>
      <c r="E174" s="239" t="s">
        <v>1</v>
      </c>
      <c r="F174" s="240" t="s">
        <v>690</v>
      </c>
      <c r="G174" s="238"/>
      <c r="H174" s="239" t="s">
        <v>1</v>
      </c>
      <c r="I174" s="241"/>
      <c r="J174" s="238"/>
      <c r="K174" s="238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170</v>
      </c>
      <c r="AU174" s="246" t="s">
        <v>165</v>
      </c>
      <c r="AV174" s="13" t="s">
        <v>85</v>
      </c>
      <c r="AW174" s="13" t="s">
        <v>33</v>
      </c>
      <c r="AX174" s="13" t="s">
        <v>77</v>
      </c>
      <c r="AY174" s="246" t="s">
        <v>156</v>
      </c>
    </row>
    <row r="175" s="14" customFormat="1">
      <c r="A175" s="14"/>
      <c r="B175" s="247"/>
      <c r="C175" s="248"/>
      <c r="D175" s="231" t="s">
        <v>170</v>
      </c>
      <c r="E175" s="249" t="s">
        <v>1</v>
      </c>
      <c r="F175" s="250" t="s">
        <v>85</v>
      </c>
      <c r="G175" s="248"/>
      <c r="H175" s="251">
        <v>1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170</v>
      </c>
      <c r="AU175" s="257" t="s">
        <v>165</v>
      </c>
      <c r="AV175" s="14" t="s">
        <v>165</v>
      </c>
      <c r="AW175" s="14" t="s">
        <v>33</v>
      </c>
      <c r="AX175" s="14" t="s">
        <v>85</v>
      </c>
      <c r="AY175" s="257" t="s">
        <v>156</v>
      </c>
    </row>
    <row r="176" s="2" customFormat="1" ht="24.15" customHeight="1">
      <c r="A176" s="38"/>
      <c r="B176" s="39"/>
      <c r="C176" s="218" t="s">
        <v>247</v>
      </c>
      <c r="D176" s="218" t="s">
        <v>159</v>
      </c>
      <c r="E176" s="219" t="s">
        <v>229</v>
      </c>
      <c r="F176" s="220" t="s">
        <v>230</v>
      </c>
      <c r="G176" s="221" t="s">
        <v>176</v>
      </c>
      <c r="H176" s="222">
        <v>4</v>
      </c>
      <c r="I176" s="223"/>
      <c r="J176" s="224">
        <f>ROUND(I176*H176,2)</f>
        <v>0</v>
      </c>
      <c r="K176" s="220" t="s">
        <v>177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0.00072999999999999996</v>
      </c>
      <c r="R176" s="227">
        <f>Q176*H176</f>
        <v>0.0029199999999999999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220</v>
      </c>
      <c r="AT176" s="229" t="s">
        <v>159</v>
      </c>
      <c r="AU176" s="229" t="s">
        <v>165</v>
      </c>
      <c r="AY176" s="17" t="s">
        <v>156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165</v>
      </c>
      <c r="BK176" s="230">
        <f>ROUND(I176*H176,2)</f>
        <v>0</v>
      </c>
      <c r="BL176" s="17" t="s">
        <v>220</v>
      </c>
      <c r="BM176" s="229" t="s">
        <v>691</v>
      </c>
    </row>
    <row r="177" s="2" customFormat="1">
      <c r="A177" s="38"/>
      <c r="B177" s="39"/>
      <c r="C177" s="40"/>
      <c r="D177" s="231" t="s">
        <v>167</v>
      </c>
      <c r="E177" s="40"/>
      <c r="F177" s="232" t="s">
        <v>232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167</v>
      </c>
      <c r="AU177" s="17" t="s">
        <v>165</v>
      </c>
    </row>
    <row r="178" s="13" customFormat="1">
      <c r="A178" s="13"/>
      <c r="B178" s="237"/>
      <c r="C178" s="238"/>
      <c r="D178" s="231" t="s">
        <v>170</v>
      </c>
      <c r="E178" s="239" t="s">
        <v>1</v>
      </c>
      <c r="F178" s="240" t="s">
        <v>566</v>
      </c>
      <c r="G178" s="238"/>
      <c r="H178" s="239" t="s">
        <v>1</v>
      </c>
      <c r="I178" s="241"/>
      <c r="J178" s="238"/>
      <c r="K178" s="238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170</v>
      </c>
      <c r="AU178" s="246" t="s">
        <v>165</v>
      </c>
      <c r="AV178" s="13" t="s">
        <v>85</v>
      </c>
      <c r="AW178" s="13" t="s">
        <v>33</v>
      </c>
      <c r="AX178" s="13" t="s">
        <v>77</v>
      </c>
      <c r="AY178" s="246" t="s">
        <v>156</v>
      </c>
    </row>
    <row r="179" s="14" customFormat="1">
      <c r="A179" s="14"/>
      <c r="B179" s="247"/>
      <c r="C179" s="248"/>
      <c r="D179" s="231" t="s">
        <v>170</v>
      </c>
      <c r="E179" s="249" t="s">
        <v>1</v>
      </c>
      <c r="F179" s="250" t="s">
        <v>164</v>
      </c>
      <c r="G179" s="248"/>
      <c r="H179" s="251">
        <v>4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170</v>
      </c>
      <c r="AU179" s="257" t="s">
        <v>165</v>
      </c>
      <c r="AV179" s="14" t="s">
        <v>165</v>
      </c>
      <c r="AW179" s="14" t="s">
        <v>33</v>
      </c>
      <c r="AX179" s="14" t="s">
        <v>85</v>
      </c>
      <c r="AY179" s="257" t="s">
        <v>156</v>
      </c>
    </row>
    <row r="180" s="2" customFormat="1" ht="37.8" customHeight="1">
      <c r="A180" s="38"/>
      <c r="B180" s="39"/>
      <c r="C180" s="218" t="s">
        <v>8</v>
      </c>
      <c r="D180" s="218" t="s">
        <v>159</v>
      </c>
      <c r="E180" s="219" t="s">
        <v>234</v>
      </c>
      <c r="F180" s="220" t="s">
        <v>235</v>
      </c>
      <c r="G180" s="221" t="s">
        <v>176</v>
      </c>
      <c r="H180" s="222">
        <v>4</v>
      </c>
      <c r="I180" s="223"/>
      <c r="J180" s="224">
        <f>ROUND(I180*H180,2)</f>
        <v>0</v>
      </c>
      <c r="K180" s="220" t="s">
        <v>177</v>
      </c>
      <c r="L180" s="44"/>
      <c r="M180" s="225" t="s">
        <v>1</v>
      </c>
      <c r="N180" s="226" t="s">
        <v>43</v>
      </c>
      <c r="O180" s="91"/>
      <c r="P180" s="227">
        <f>O180*H180</f>
        <v>0</v>
      </c>
      <c r="Q180" s="227">
        <v>0.00012</v>
      </c>
      <c r="R180" s="227">
        <f>Q180*H180</f>
        <v>0.00048000000000000001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220</v>
      </c>
      <c r="AT180" s="229" t="s">
        <v>159</v>
      </c>
      <c r="AU180" s="229" t="s">
        <v>165</v>
      </c>
      <c r="AY180" s="17" t="s">
        <v>156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165</v>
      </c>
      <c r="BK180" s="230">
        <f>ROUND(I180*H180,2)</f>
        <v>0</v>
      </c>
      <c r="BL180" s="17" t="s">
        <v>220</v>
      </c>
      <c r="BM180" s="229" t="s">
        <v>692</v>
      </c>
    </row>
    <row r="181" s="2" customFormat="1">
      <c r="A181" s="38"/>
      <c r="B181" s="39"/>
      <c r="C181" s="40"/>
      <c r="D181" s="231" t="s">
        <v>167</v>
      </c>
      <c r="E181" s="40"/>
      <c r="F181" s="232" t="s">
        <v>237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167</v>
      </c>
      <c r="AU181" s="17" t="s">
        <v>165</v>
      </c>
    </row>
    <row r="182" s="2" customFormat="1" ht="16.5" customHeight="1">
      <c r="A182" s="38"/>
      <c r="B182" s="39"/>
      <c r="C182" s="218" t="s">
        <v>220</v>
      </c>
      <c r="D182" s="218" t="s">
        <v>159</v>
      </c>
      <c r="E182" s="219" t="s">
        <v>243</v>
      </c>
      <c r="F182" s="220" t="s">
        <v>244</v>
      </c>
      <c r="G182" s="221" t="s">
        <v>219</v>
      </c>
      <c r="H182" s="222">
        <v>1</v>
      </c>
      <c r="I182" s="223"/>
      <c r="J182" s="224">
        <f>ROUND(I182*H182,2)</f>
        <v>0</v>
      </c>
      <c r="K182" s="220" t="s">
        <v>177</v>
      </c>
      <c r="L182" s="44"/>
      <c r="M182" s="225" t="s">
        <v>1</v>
      </c>
      <c r="N182" s="226" t="s">
        <v>43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220</v>
      </c>
      <c r="AT182" s="229" t="s">
        <v>159</v>
      </c>
      <c r="AU182" s="229" t="s">
        <v>165</v>
      </c>
      <c r="AY182" s="17" t="s">
        <v>156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165</v>
      </c>
      <c r="BK182" s="230">
        <f>ROUND(I182*H182,2)</f>
        <v>0</v>
      </c>
      <c r="BL182" s="17" t="s">
        <v>220</v>
      </c>
      <c r="BM182" s="229" t="s">
        <v>693</v>
      </c>
    </row>
    <row r="183" s="2" customFormat="1">
      <c r="A183" s="38"/>
      <c r="B183" s="39"/>
      <c r="C183" s="40"/>
      <c r="D183" s="231" t="s">
        <v>167</v>
      </c>
      <c r="E183" s="40"/>
      <c r="F183" s="232" t="s">
        <v>246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167</v>
      </c>
      <c r="AU183" s="17" t="s">
        <v>165</v>
      </c>
    </row>
    <row r="184" s="2" customFormat="1" ht="24.15" customHeight="1">
      <c r="A184" s="38"/>
      <c r="B184" s="39"/>
      <c r="C184" s="218" t="s">
        <v>264</v>
      </c>
      <c r="D184" s="218" t="s">
        <v>159</v>
      </c>
      <c r="E184" s="219" t="s">
        <v>248</v>
      </c>
      <c r="F184" s="220" t="s">
        <v>249</v>
      </c>
      <c r="G184" s="221" t="s">
        <v>219</v>
      </c>
      <c r="H184" s="222">
        <v>1</v>
      </c>
      <c r="I184" s="223"/>
      <c r="J184" s="224">
        <f>ROUND(I184*H184,2)</f>
        <v>0</v>
      </c>
      <c r="K184" s="220" t="s">
        <v>177</v>
      </c>
      <c r="L184" s="44"/>
      <c r="M184" s="225" t="s">
        <v>1</v>
      </c>
      <c r="N184" s="226" t="s">
        <v>43</v>
      </c>
      <c r="O184" s="91"/>
      <c r="P184" s="227">
        <f>O184*H184</f>
        <v>0</v>
      </c>
      <c r="Q184" s="227">
        <v>0.00023000000000000001</v>
      </c>
      <c r="R184" s="227">
        <f>Q184*H184</f>
        <v>0.00023000000000000001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220</v>
      </c>
      <c r="AT184" s="229" t="s">
        <v>159</v>
      </c>
      <c r="AU184" s="229" t="s">
        <v>165</v>
      </c>
      <c r="AY184" s="17" t="s">
        <v>156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165</v>
      </c>
      <c r="BK184" s="230">
        <f>ROUND(I184*H184,2)</f>
        <v>0</v>
      </c>
      <c r="BL184" s="17" t="s">
        <v>220</v>
      </c>
      <c r="BM184" s="229" t="s">
        <v>694</v>
      </c>
    </row>
    <row r="185" s="2" customFormat="1">
      <c r="A185" s="38"/>
      <c r="B185" s="39"/>
      <c r="C185" s="40"/>
      <c r="D185" s="231" t="s">
        <v>167</v>
      </c>
      <c r="E185" s="40"/>
      <c r="F185" s="232" t="s">
        <v>251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167</v>
      </c>
      <c r="AU185" s="17" t="s">
        <v>165</v>
      </c>
    </row>
    <row r="186" s="13" customFormat="1">
      <c r="A186" s="13"/>
      <c r="B186" s="237"/>
      <c r="C186" s="238"/>
      <c r="D186" s="231" t="s">
        <v>170</v>
      </c>
      <c r="E186" s="239" t="s">
        <v>1</v>
      </c>
      <c r="F186" s="240" t="s">
        <v>695</v>
      </c>
      <c r="G186" s="238"/>
      <c r="H186" s="239" t="s">
        <v>1</v>
      </c>
      <c r="I186" s="241"/>
      <c r="J186" s="238"/>
      <c r="K186" s="238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170</v>
      </c>
      <c r="AU186" s="246" t="s">
        <v>165</v>
      </c>
      <c r="AV186" s="13" t="s">
        <v>85</v>
      </c>
      <c r="AW186" s="13" t="s">
        <v>33</v>
      </c>
      <c r="AX186" s="13" t="s">
        <v>77</v>
      </c>
      <c r="AY186" s="246" t="s">
        <v>156</v>
      </c>
    </row>
    <row r="187" s="14" customFormat="1">
      <c r="A187" s="14"/>
      <c r="B187" s="247"/>
      <c r="C187" s="248"/>
      <c r="D187" s="231" t="s">
        <v>170</v>
      </c>
      <c r="E187" s="249" t="s">
        <v>1</v>
      </c>
      <c r="F187" s="250" t="s">
        <v>85</v>
      </c>
      <c r="G187" s="248"/>
      <c r="H187" s="251">
        <v>1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170</v>
      </c>
      <c r="AU187" s="257" t="s">
        <v>165</v>
      </c>
      <c r="AV187" s="14" t="s">
        <v>165</v>
      </c>
      <c r="AW187" s="14" t="s">
        <v>33</v>
      </c>
      <c r="AX187" s="14" t="s">
        <v>85</v>
      </c>
      <c r="AY187" s="257" t="s">
        <v>156</v>
      </c>
    </row>
    <row r="188" s="2" customFormat="1" ht="24.15" customHeight="1">
      <c r="A188" s="38"/>
      <c r="B188" s="39"/>
      <c r="C188" s="218" t="s">
        <v>270</v>
      </c>
      <c r="D188" s="218" t="s">
        <v>159</v>
      </c>
      <c r="E188" s="219" t="s">
        <v>253</v>
      </c>
      <c r="F188" s="220" t="s">
        <v>254</v>
      </c>
      <c r="G188" s="221" t="s">
        <v>255</v>
      </c>
      <c r="H188" s="268"/>
      <c r="I188" s="223"/>
      <c r="J188" s="224">
        <f>ROUND(I188*H188,2)</f>
        <v>0</v>
      </c>
      <c r="K188" s="220" t="s">
        <v>177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220</v>
      </c>
      <c r="AT188" s="229" t="s">
        <v>159</v>
      </c>
      <c r="AU188" s="229" t="s">
        <v>165</v>
      </c>
      <c r="AY188" s="17" t="s">
        <v>156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165</v>
      </c>
      <c r="BK188" s="230">
        <f>ROUND(I188*H188,2)</f>
        <v>0</v>
      </c>
      <c r="BL188" s="17" t="s">
        <v>220</v>
      </c>
      <c r="BM188" s="229" t="s">
        <v>696</v>
      </c>
    </row>
    <row r="189" s="2" customFormat="1">
      <c r="A189" s="38"/>
      <c r="B189" s="39"/>
      <c r="C189" s="40"/>
      <c r="D189" s="231" t="s">
        <v>167</v>
      </c>
      <c r="E189" s="40"/>
      <c r="F189" s="232" t="s">
        <v>257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167</v>
      </c>
      <c r="AU189" s="17" t="s">
        <v>165</v>
      </c>
    </row>
    <row r="190" s="12" customFormat="1" ht="22.8" customHeight="1">
      <c r="A190" s="12"/>
      <c r="B190" s="202"/>
      <c r="C190" s="203"/>
      <c r="D190" s="204" t="s">
        <v>76</v>
      </c>
      <c r="E190" s="216" t="s">
        <v>258</v>
      </c>
      <c r="F190" s="216" t="s">
        <v>259</v>
      </c>
      <c r="G190" s="203"/>
      <c r="H190" s="203"/>
      <c r="I190" s="206"/>
      <c r="J190" s="217">
        <f>BK190</f>
        <v>0</v>
      </c>
      <c r="K190" s="203"/>
      <c r="L190" s="208"/>
      <c r="M190" s="209"/>
      <c r="N190" s="210"/>
      <c r="O190" s="210"/>
      <c r="P190" s="211">
        <f>SUM(P191:P207)</f>
        <v>0</v>
      </c>
      <c r="Q190" s="210"/>
      <c r="R190" s="211">
        <f>SUM(R191:R207)</f>
        <v>0.27461270999999998</v>
      </c>
      <c r="S190" s="210"/>
      <c r="T190" s="212">
        <f>SUM(T191:T207)</f>
        <v>0.22625000000000001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165</v>
      </c>
      <c r="AT190" s="214" t="s">
        <v>76</v>
      </c>
      <c r="AU190" s="214" t="s">
        <v>85</v>
      </c>
      <c r="AY190" s="213" t="s">
        <v>156</v>
      </c>
      <c r="BK190" s="215">
        <f>SUM(BK191:BK207)</f>
        <v>0</v>
      </c>
    </row>
    <row r="191" s="2" customFormat="1" ht="21.75" customHeight="1">
      <c r="A191" s="38"/>
      <c r="B191" s="39"/>
      <c r="C191" s="218" t="s">
        <v>276</v>
      </c>
      <c r="D191" s="218" t="s">
        <v>159</v>
      </c>
      <c r="E191" s="219" t="s">
        <v>260</v>
      </c>
      <c r="F191" s="220" t="s">
        <v>261</v>
      </c>
      <c r="G191" s="221" t="s">
        <v>219</v>
      </c>
      <c r="H191" s="222">
        <v>1</v>
      </c>
      <c r="I191" s="223"/>
      <c r="J191" s="224">
        <f>ROUND(I191*H191,2)</f>
        <v>0</v>
      </c>
      <c r="K191" s="220" t="s">
        <v>177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220</v>
      </c>
      <c r="AT191" s="229" t="s">
        <v>159</v>
      </c>
      <c r="AU191" s="229" t="s">
        <v>165</v>
      </c>
      <c r="AY191" s="17" t="s">
        <v>156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165</v>
      </c>
      <c r="BK191" s="230">
        <f>ROUND(I191*H191,2)</f>
        <v>0</v>
      </c>
      <c r="BL191" s="17" t="s">
        <v>220</v>
      </c>
      <c r="BM191" s="229" t="s">
        <v>697</v>
      </c>
    </row>
    <row r="192" s="2" customFormat="1">
      <c r="A192" s="38"/>
      <c r="B192" s="39"/>
      <c r="C192" s="40"/>
      <c r="D192" s="231" t="s">
        <v>167</v>
      </c>
      <c r="E192" s="40"/>
      <c r="F192" s="232" t="s">
        <v>263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167</v>
      </c>
      <c r="AU192" s="17" t="s">
        <v>165</v>
      </c>
    </row>
    <row r="193" s="2" customFormat="1" ht="24.15" customHeight="1">
      <c r="A193" s="38"/>
      <c r="B193" s="39"/>
      <c r="C193" s="218" t="s">
        <v>281</v>
      </c>
      <c r="D193" s="218" t="s">
        <v>159</v>
      </c>
      <c r="E193" s="219" t="s">
        <v>265</v>
      </c>
      <c r="F193" s="220" t="s">
        <v>266</v>
      </c>
      <c r="G193" s="221" t="s">
        <v>219</v>
      </c>
      <c r="H193" s="222">
        <v>1</v>
      </c>
      <c r="I193" s="223"/>
      <c r="J193" s="224">
        <f>ROUND(I193*H193,2)</f>
        <v>0</v>
      </c>
      <c r="K193" s="220" t="s">
        <v>177</v>
      </c>
      <c r="L193" s="44"/>
      <c r="M193" s="225" t="s">
        <v>1</v>
      </c>
      <c r="N193" s="226" t="s">
        <v>43</v>
      </c>
      <c r="O193" s="91"/>
      <c r="P193" s="227">
        <f>O193*H193</f>
        <v>0</v>
      </c>
      <c r="Q193" s="227">
        <v>0.00017000000000000001</v>
      </c>
      <c r="R193" s="227">
        <f>Q193*H193</f>
        <v>0.00017000000000000001</v>
      </c>
      <c r="S193" s="227">
        <v>0.22625000000000001</v>
      </c>
      <c r="T193" s="228">
        <f>S193*H193</f>
        <v>0.22625000000000001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220</v>
      </c>
      <c r="AT193" s="229" t="s">
        <v>159</v>
      </c>
      <c r="AU193" s="229" t="s">
        <v>165</v>
      </c>
      <c r="AY193" s="17" t="s">
        <v>156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165</v>
      </c>
      <c r="BK193" s="230">
        <f>ROUND(I193*H193,2)</f>
        <v>0</v>
      </c>
      <c r="BL193" s="17" t="s">
        <v>220</v>
      </c>
      <c r="BM193" s="229" t="s">
        <v>698</v>
      </c>
    </row>
    <row r="194" s="2" customFormat="1">
      <c r="A194" s="38"/>
      <c r="B194" s="39"/>
      <c r="C194" s="40"/>
      <c r="D194" s="231" t="s">
        <v>167</v>
      </c>
      <c r="E194" s="40"/>
      <c r="F194" s="232" t="s">
        <v>268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167</v>
      </c>
      <c r="AU194" s="17" t="s">
        <v>165</v>
      </c>
    </row>
    <row r="195" s="13" customFormat="1">
      <c r="A195" s="13"/>
      <c r="B195" s="237"/>
      <c r="C195" s="238"/>
      <c r="D195" s="231" t="s">
        <v>170</v>
      </c>
      <c r="E195" s="239" t="s">
        <v>1</v>
      </c>
      <c r="F195" s="240" t="s">
        <v>699</v>
      </c>
      <c r="G195" s="238"/>
      <c r="H195" s="239" t="s">
        <v>1</v>
      </c>
      <c r="I195" s="241"/>
      <c r="J195" s="238"/>
      <c r="K195" s="238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170</v>
      </c>
      <c r="AU195" s="246" t="s">
        <v>165</v>
      </c>
      <c r="AV195" s="13" t="s">
        <v>85</v>
      </c>
      <c r="AW195" s="13" t="s">
        <v>33</v>
      </c>
      <c r="AX195" s="13" t="s">
        <v>77</v>
      </c>
      <c r="AY195" s="246" t="s">
        <v>156</v>
      </c>
    </row>
    <row r="196" s="14" customFormat="1">
      <c r="A196" s="14"/>
      <c r="B196" s="247"/>
      <c r="C196" s="248"/>
      <c r="D196" s="231" t="s">
        <v>170</v>
      </c>
      <c r="E196" s="249" t="s">
        <v>1</v>
      </c>
      <c r="F196" s="250" t="s">
        <v>85</v>
      </c>
      <c r="G196" s="248"/>
      <c r="H196" s="251">
        <v>1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170</v>
      </c>
      <c r="AU196" s="257" t="s">
        <v>165</v>
      </c>
      <c r="AV196" s="14" t="s">
        <v>165</v>
      </c>
      <c r="AW196" s="14" t="s">
        <v>33</v>
      </c>
      <c r="AX196" s="14" t="s">
        <v>85</v>
      </c>
      <c r="AY196" s="257" t="s">
        <v>156</v>
      </c>
    </row>
    <row r="197" s="2" customFormat="1" ht="33" customHeight="1">
      <c r="A197" s="38"/>
      <c r="B197" s="39"/>
      <c r="C197" s="218" t="s">
        <v>7</v>
      </c>
      <c r="D197" s="218" t="s">
        <v>159</v>
      </c>
      <c r="E197" s="219" t="s">
        <v>271</v>
      </c>
      <c r="F197" s="220" t="s">
        <v>272</v>
      </c>
      <c r="G197" s="221" t="s">
        <v>162</v>
      </c>
      <c r="H197" s="222">
        <v>1</v>
      </c>
      <c r="I197" s="223"/>
      <c r="J197" s="224">
        <f>ROUND(I197*H197,2)</f>
        <v>0</v>
      </c>
      <c r="K197" s="220" t="s">
        <v>163</v>
      </c>
      <c r="L197" s="44"/>
      <c r="M197" s="225" t="s">
        <v>1</v>
      </c>
      <c r="N197" s="226" t="s">
        <v>43</v>
      </c>
      <c r="O197" s="91"/>
      <c r="P197" s="227">
        <f>O197*H197</f>
        <v>0</v>
      </c>
      <c r="Q197" s="227">
        <v>0.27444270999999998</v>
      </c>
      <c r="R197" s="227">
        <f>Q197*H197</f>
        <v>0.27444270999999998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220</v>
      </c>
      <c r="AT197" s="229" t="s">
        <v>159</v>
      </c>
      <c r="AU197" s="229" t="s">
        <v>165</v>
      </c>
      <c r="AY197" s="17" t="s">
        <v>156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165</v>
      </c>
      <c r="BK197" s="230">
        <f>ROUND(I197*H197,2)</f>
        <v>0</v>
      </c>
      <c r="BL197" s="17" t="s">
        <v>220</v>
      </c>
      <c r="BM197" s="229" t="s">
        <v>700</v>
      </c>
    </row>
    <row r="198" s="2" customFormat="1">
      <c r="A198" s="38"/>
      <c r="B198" s="39"/>
      <c r="C198" s="40"/>
      <c r="D198" s="231" t="s">
        <v>167</v>
      </c>
      <c r="E198" s="40"/>
      <c r="F198" s="232" t="s">
        <v>274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167</v>
      </c>
      <c r="AU198" s="17" t="s">
        <v>165</v>
      </c>
    </row>
    <row r="199" s="2" customFormat="1">
      <c r="A199" s="38"/>
      <c r="B199" s="39"/>
      <c r="C199" s="40"/>
      <c r="D199" s="231" t="s">
        <v>168</v>
      </c>
      <c r="E199" s="40"/>
      <c r="F199" s="236" t="s">
        <v>481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168</v>
      </c>
      <c r="AU199" s="17" t="s">
        <v>165</v>
      </c>
    </row>
    <row r="200" s="2" customFormat="1" ht="16.5" customHeight="1">
      <c r="A200" s="38"/>
      <c r="B200" s="39"/>
      <c r="C200" s="258" t="s">
        <v>292</v>
      </c>
      <c r="D200" s="258" t="s">
        <v>223</v>
      </c>
      <c r="E200" s="259" t="s">
        <v>701</v>
      </c>
      <c r="F200" s="260" t="s">
        <v>702</v>
      </c>
      <c r="G200" s="261" t="s">
        <v>1</v>
      </c>
      <c r="H200" s="262">
        <v>1</v>
      </c>
      <c r="I200" s="263"/>
      <c r="J200" s="264">
        <f>ROUND(I200*H200,2)</f>
        <v>0</v>
      </c>
      <c r="K200" s="260" t="s">
        <v>163</v>
      </c>
      <c r="L200" s="265"/>
      <c r="M200" s="266" t="s">
        <v>1</v>
      </c>
      <c r="N200" s="267" t="s">
        <v>43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226</v>
      </c>
      <c r="AT200" s="229" t="s">
        <v>223</v>
      </c>
      <c r="AU200" s="229" t="s">
        <v>165</v>
      </c>
      <c r="AY200" s="17" t="s">
        <v>156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165</v>
      </c>
      <c r="BK200" s="230">
        <f>ROUND(I200*H200,2)</f>
        <v>0</v>
      </c>
      <c r="BL200" s="17" t="s">
        <v>220</v>
      </c>
      <c r="BM200" s="229" t="s">
        <v>703</v>
      </c>
    </row>
    <row r="201" s="2" customFormat="1">
      <c r="A201" s="38"/>
      <c r="B201" s="39"/>
      <c r="C201" s="40"/>
      <c r="D201" s="231" t="s">
        <v>167</v>
      </c>
      <c r="E201" s="40"/>
      <c r="F201" s="232" t="s">
        <v>702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167</v>
      </c>
      <c r="AU201" s="17" t="s">
        <v>165</v>
      </c>
    </row>
    <row r="202" s="2" customFormat="1" ht="16.5" customHeight="1">
      <c r="A202" s="38"/>
      <c r="B202" s="39"/>
      <c r="C202" s="218" t="s">
        <v>299</v>
      </c>
      <c r="D202" s="218" t="s">
        <v>159</v>
      </c>
      <c r="E202" s="219" t="s">
        <v>277</v>
      </c>
      <c r="F202" s="220" t="s">
        <v>278</v>
      </c>
      <c r="G202" s="221" t="s">
        <v>162</v>
      </c>
      <c r="H202" s="222">
        <v>1</v>
      </c>
      <c r="I202" s="223"/>
      <c r="J202" s="224">
        <f>ROUND(I202*H202,2)</f>
        <v>0</v>
      </c>
      <c r="K202" s="220" t="s">
        <v>177</v>
      </c>
      <c r="L202" s="44"/>
      <c r="M202" s="225" t="s">
        <v>1</v>
      </c>
      <c r="N202" s="226" t="s">
        <v>43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220</v>
      </c>
      <c r="AT202" s="229" t="s">
        <v>159</v>
      </c>
      <c r="AU202" s="229" t="s">
        <v>165</v>
      </c>
      <c r="AY202" s="17" t="s">
        <v>156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165</v>
      </c>
      <c r="BK202" s="230">
        <f>ROUND(I202*H202,2)</f>
        <v>0</v>
      </c>
      <c r="BL202" s="17" t="s">
        <v>220</v>
      </c>
      <c r="BM202" s="229" t="s">
        <v>704</v>
      </c>
    </row>
    <row r="203" s="2" customFormat="1">
      <c r="A203" s="38"/>
      <c r="B203" s="39"/>
      <c r="C203" s="40"/>
      <c r="D203" s="231" t="s">
        <v>167</v>
      </c>
      <c r="E203" s="40"/>
      <c r="F203" s="232" t="s">
        <v>280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167</v>
      </c>
      <c r="AU203" s="17" t="s">
        <v>165</v>
      </c>
    </row>
    <row r="204" s="2" customFormat="1" ht="24.15" customHeight="1">
      <c r="A204" s="38"/>
      <c r="B204" s="39"/>
      <c r="C204" s="218" t="s">
        <v>304</v>
      </c>
      <c r="D204" s="218" t="s">
        <v>159</v>
      </c>
      <c r="E204" s="219" t="s">
        <v>282</v>
      </c>
      <c r="F204" s="220" t="s">
        <v>283</v>
      </c>
      <c r="G204" s="221" t="s">
        <v>186</v>
      </c>
      <c r="H204" s="222">
        <v>0.56299999999999994</v>
      </c>
      <c r="I204" s="223"/>
      <c r="J204" s="224">
        <f>ROUND(I204*H204,2)</f>
        <v>0</v>
      </c>
      <c r="K204" s="220" t="s">
        <v>177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220</v>
      </c>
      <c r="AT204" s="229" t="s">
        <v>159</v>
      </c>
      <c r="AU204" s="229" t="s">
        <v>165</v>
      </c>
      <c r="AY204" s="17" t="s">
        <v>156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165</v>
      </c>
      <c r="BK204" s="230">
        <f>ROUND(I204*H204,2)</f>
        <v>0</v>
      </c>
      <c r="BL204" s="17" t="s">
        <v>220</v>
      </c>
      <c r="BM204" s="229" t="s">
        <v>705</v>
      </c>
    </row>
    <row r="205" s="2" customFormat="1">
      <c r="A205" s="38"/>
      <c r="B205" s="39"/>
      <c r="C205" s="40"/>
      <c r="D205" s="231" t="s">
        <v>167</v>
      </c>
      <c r="E205" s="40"/>
      <c r="F205" s="232" t="s">
        <v>285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167</v>
      </c>
      <c r="AU205" s="17" t="s">
        <v>165</v>
      </c>
    </row>
    <row r="206" s="2" customFormat="1" ht="21.75" customHeight="1">
      <c r="A206" s="38"/>
      <c r="B206" s="39"/>
      <c r="C206" s="218" t="s">
        <v>309</v>
      </c>
      <c r="D206" s="218" t="s">
        <v>159</v>
      </c>
      <c r="E206" s="219" t="s">
        <v>286</v>
      </c>
      <c r="F206" s="220" t="s">
        <v>287</v>
      </c>
      <c r="G206" s="221" t="s">
        <v>255</v>
      </c>
      <c r="H206" s="268"/>
      <c r="I206" s="223"/>
      <c r="J206" s="224">
        <f>ROUND(I206*H206,2)</f>
        <v>0</v>
      </c>
      <c r="K206" s="220" t="s">
        <v>177</v>
      </c>
      <c r="L206" s="44"/>
      <c r="M206" s="225" t="s">
        <v>1</v>
      </c>
      <c r="N206" s="226" t="s">
        <v>43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220</v>
      </c>
      <c r="AT206" s="229" t="s">
        <v>159</v>
      </c>
      <c r="AU206" s="229" t="s">
        <v>165</v>
      </c>
      <c r="AY206" s="17" t="s">
        <v>156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165</v>
      </c>
      <c r="BK206" s="230">
        <f>ROUND(I206*H206,2)</f>
        <v>0</v>
      </c>
      <c r="BL206" s="17" t="s">
        <v>220</v>
      </c>
      <c r="BM206" s="229" t="s">
        <v>706</v>
      </c>
    </row>
    <row r="207" s="2" customFormat="1">
      <c r="A207" s="38"/>
      <c r="B207" s="39"/>
      <c r="C207" s="40"/>
      <c r="D207" s="231" t="s">
        <v>167</v>
      </c>
      <c r="E207" s="40"/>
      <c r="F207" s="232" t="s">
        <v>289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167</v>
      </c>
      <c r="AU207" s="17" t="s">
        <v>165</v>
      </c>
    </row>
    <row r="208" s="12" customFormat="1" ht="22.8" customHeight="1">
      <c r="A208" s="12"/>
      <c r="B208" s="202"/>
      <c r="C208" s="203"/>
      <c r="D208" s="204" t="s">
        <v>76</v>
      </c>
      <c r="E208" s="216" t="s">
        <v>290</v>
      </c>
      <c r="F208" s="216" t="s">
        <v>291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SUM(P209:P210)</f>
        <v>0</v>
      </c>
      <c r="Q208" s="210"/>
      <c r="R208" s="211">
        <f>SUM(R209:R210)</f>
        <v>0.00036000000000000002</v>
      </c>
      <c r="S208" s="210"/>
      <c r="T208" s="212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165</v>
      </c>
      <c r="AT208" s="214" t="s">
        <v>76</v>
      </c>
      <c r="AU208" s="214" t="s">
        <v>85</v>
      </c>
      <c r="AY208" s="213" t="s">
        <v>156</v>
      </c>
      <c r="BK208" s="215">
        <f>SUM(BK209:BK210)</f>
        <v>0</v>
      </c>
    </row>
    <row r="209" s="2" customFormat="1" ht="24.15" customHeight="1">
      <c r="A209" s="38"/>
      <c r="B209" s="39"/>
      <c r="C209" s="218" t="s">
        <v>314</v>
      </c>
      <c r="D209" s="218" t="s">
        <v>159</v>
      </c>
      <c r="E209" s="219" t="s">
        <v>293</v>
      </c>
      <c r="F209" s="220" t="s">
        <v>294</v>
      </c>
      <c r="G209" s="221" t="s">
        <v>219</v>
      </c>
      <c r="H209" s="222">
        <v>1</v>
      </c>
      <c r="I209" s="223"/>
      <c r="J209" s="224">
        <f>ROUND(I209*H209,2)</f>
        <v>0</v>
      </c>
      <c r="K209" s="220" t="s">
        <v>177</v>
      </c>
      <c r="L209" s="44"/>
      <c r="M209" s="225" t="s">
        <v>1</v>
      </c>
      <c r="N209" s="226" t="s">
        <v>43</v>
      </c>
      <c r="O209" s="91"/>
      <c r="P209" s="227">
        <f>O209*H209</f>
        <v>0</v>
      </c>
      <c r="Q209" s="227">
        <v>0.00036000000000000002</v>
      </c>
      <c r="R209" s="227">
        <f>Q209*H209</f>
        <v>0.00036000000000000002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220</v>
      </c>
      <c r="AT209" s="229" t="s">
        <v>159</v>
      </c>
      <c r="AU209" s="229" t="s">
        <v>165</v>
      </c>
      <c r="AY209" s="17" t="s">
        <v>156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165</v>
      </c>
      <c r="BK209" s="230">
        <f>ROUND(I209*H209,2)</f>
        <v>0</v>
      </c>
      <c r="BL209" s="17" t="s">
        <v>220</v>
      </c>
      <c r="BM209" s="229" t="s">
        <v>707</v>
      </c>
    </row>
    <row r="210" s="2" customFormat="1">
      <c r="A210" s="38"/>
      <c r="B210" s="39"/>
      <c r="C210" s="40"/>
      <c r="D210" s="231" t="s">
        <v>167</v>
      </c>
      <c r="E210" s="40"/>
      <c r="F210" s="232" t="s">
        <v>296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167</v>
      </c>
      <c r="AU210" s="17" t="s">
        <v>165</v>
      </c>
    </row>
    <row r="211" s="12" customFormat="1" ht="22.8" customHeight="1">
      <c r="A211" s="12"/>
      <c r="B211" s="202"/>
      <c r="C211" s="203"/>
      <c r="D211" s="204" t="s">
        <v>76</v>
      </c>
      <c r="E211" s="216" t="s">
        <v>297</v>
      </c>
      <c r="F211" s="216" t="s">
        <v>298</v>
      </c>
      <c r="G211" s="203"/>
      <c r="H211" s="203"/>
      <c r="I211" s="206"/>
      <c r="J211" s="217">
        <f>BK211</f>
        <v>0</v>
      </c>
      <c r="K211" s="203"/>
      <c r="L211" s="208"/>
      <c r="M211" s="209"/>
      <c r="N211" s="210"/>
      <c r="O211" s="210"/>
      <c r="P211" s="211">
        <f>SUM(P212:P239)</f>
        <v>0</v>
      </c>
      <c r="Q211" s="210"/>
      <c r="R211" s="211">
        <f>SUM(R212:R239)</f>
        <v>0.0095300000000000003</v>
      </c>
      <c r="S211" s="210"/>
      <c r="T211" s="212">
        <f>SUM(T212:T239)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3" t="s">
        <v>165</v>
      </c>
      <c r="AT211" s="214" t="s">
        <v>76</v>
      </c>
      <c r="AU211" s="214" t="s">
        <v>85</v>
      </c>
      <c r="AY211" s="213" t="s">
        <v>156</v>
      </c>
      <c r="BK211" s="215">
        <f>SUM(BK212:BK239)</f>
        <v>0</v>
      </c>
    </row>
    <row r="212" s="2" customFormat="1" ht="24.15" customHeight="1">
      <c r="A212" s="38"/>
      <c r="B212" s="39"/>
      <c r="C212" s="218" t="s">
        <v>320</v>
      </c>
      <c r="D212" s="218" t="s">
        <v>159</v>
      </c>
      <c r="E212" s="219" t="s">
        <v>300</v>
      </c>
      <c r="F212" s="220" t="s">
        <v>301</v>
      </c>
      <c r="G212" s="221" t="s">
        <v>176</v>
      </c>
      <c r="H212" s="222">
        <v>30</v>
      </c>
      <c r="I212" s="223"/>
      <c r="J212" s="224">
        <f>ROUND(I212*H212,2)</f>
        <v>0</v>
      </c>
      <c r="K212" s="220" t="s">
        <v>177</v>
      </c>
      <c r="L212" s="44"/>
      <c r="M212" s="225" t="s">
        <v>1</v>
      </c>
      <c r="N212" s="226" t="s">
        <v>43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220</v>
      </c>
      <c r="AT212" s="229" t="s">
        <v>159</v>
      </c>
      <c r="AU212" s="229" t="s">
        <v>165</v>
      </c>
      <c r="AY212" s="17" t="s">
        <v>156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165</v>
      </c>
      <c r="BK212" s="230">
        <f>ROUND(I212*H212,2)</f>
        <v>0</v>
      </c>
      <c r="BL212" s="17" t="s">
        <v>220</v>
      </c>
      <c r="BM212" s="229" t="s">
        <v>708</v>
      </c>
    </row>
    <row r="213" s="2" customFormat="1">
      <c r="A213" s="38"/>
      <c r="B213" s="39"/>
      <c r="C213" s="40"/>
      <c r="D213" s="231" t="s">
        <v>167</v>
      </c>
      <c r="E213" s="40"/>
      <c r="F213" s="232" t="s">
        <v>303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167</v>
      </c>
      <c r="AU213" s="17" t="s">
        <v>165</v>
      </c>
    </row>
    <row r="214" s="2" customFormat="1" ht="16.5" customHeight="1">
      <c r="A214" s="38"/>
      <c r="B214" s="39"/>
      <c r="C214" s="258" t="s">
        <v>327</v>
      </c>
      <c r="D214" s="258" t="s">
        <v>223</v>
      </c>
      <c r="E214" s="259" t="s">
        <v>305</v>
      </c>
      <c r="F214" s="260" t="s">
        <v>306</v>
      </c>
      <c r="G214" s="261" t="s">
        <v>176</v>
      </c>
      <c r="H214" s="262">
        <v>31</v>
      </c>
      <c r="I214" s="263"/>
      <c r="J214" s="264">
        <f>ROUND(I214*H214,2)</f>
        <v>0</v>
      </c>
      <c r="K214" s="260" t="s">
        <v>177</v>
      </c>
      <c r="L214" s="265"/>
      <c r="M214" s="266" t="s">
        <v>1</v>
      </c>
      <c r="N214" s="267" t="s">
        <v>43</v>
      </c>
      <c r="O214" s="91"/>
      <c r="P214" s="227">
        <f>O214*H214</f>
        <v>0</v>
      </c>
      <c r="Q214" s="227">
        <v>0.00012999999999999999</v>
      </c>
      <c r="R214" s="227">
        <f>Q214*H214</f>
        <v>0.0040299999999999997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226</v>
      </c>
      <c r="AT214" s="229" t="s">
        <v>223</v>
      </c>
      <c r="AU214" s="229" t="s">
        <v>165</v>
      </c>
      <c r="AY214" s="17" t="s">
        <v>156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165</v>
      </c>
      <c r="BK214" s="230">
        <f>ROUND(I214*H214,2)</f>
        <v>0</v>
      </c>
      <c r="BL214" s="17" t="s">
        <v>220</v>
      </c>
      <c r="BM214" s="229" t="s">
        <v>709</v>
      </c>
    </row>
    <row r="215" s="2" customFormat="1">
      <c r="A215" s="38"/>
      <c r="B215" s="39"/>
      <c r="C215" s="40"/>
      <c r="D215" s="231" t="s">
        <v>167</v>
      </c>
      <c r="E215" s="40"/>
      <c r="F215" s="232" t="s">
        <v>306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167</v>
      </c>
      <c r="AU215" s="17" t="s">
        <v>165</v>
      </c>
    </row>
    <row r="216" s="14" customFormat="1">
      <c r="A216" s="14"/>
      <c r="B216" s="247"/>
      <c r="C216" s="248"/>
      <c r="D216" s="231" t="s">
        <v>170</v>
      </c>
      <c r="E216" s="248"/>
      <c r="F216" s="250" t="s">
        <v>710</v>
      </c>
      <c r="G216" s="248"/>
      <c r="H216" s="251">
        <v>31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170</v>
      </c>
      <c r="AU216" s="257" t="s">
        <v>165</v>
      </c>
      <c r="AV216" s="14" t="s">
        <v>165</v>
      </c>
      <c r="AW216" s="14" t="s">
        <v>4</v>
      </c>
      <c r="AX216" s="14" t="s">
        <v>85</v>
      </c>
      <c r="AY216" s="257" t="s">
        <v>156</v>
      </c>
    </row>
    <row r="217" s="2" customFormat="1" ht="24.15" customHeight="1">
      <c r="A217" s="38"/>
      <c r="B217" s="39"/>
      <c r="C217" s="218" t="s">
        <v>331</v>
      </c>
      <c r="D217" s="218" t="s">
        <v>159</v>
      </c>
      <c r="E217" s="219" t="s">
        <v>310</v>
      </c>
      <c r="F217" s="220" t="s">
        <v>311</v>
      </c>
      <c r="G217" s="221" t="s">
        <v>219</v>
      </c>
      <c r="H217" s="222">
        <v>1</v>
      </c>
      <c r="I217" s="223"/>
      <c r="J217" s="224">
        <f>ROUND(I217*H217,2)</f>
        <v>0</v>
      </c>
      <c r="K217" s="220" t="s">
        <v>177</v>
      </c>
      <c r="L217" s="44"/>
      <c r="M217" s="225" t="s">
        <v>1</v>
      </c>
      <c r="N217" s="226" t="s">
        <v>43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220</v>
      </c>
      <c r="AT217" s="229" t="s">
        <v>159</v>
      </c>
      <c r="AU217" s="229" t="s">
        <v>165</v>
      </c>
      <c r="AY217" s="17" t="s">
        <v>156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165</v>
      </c>
      <c r="BK217" s="230">
        <f>ROUND(I217*H217,2)</f>
        <v>0</v>
      </c>
      <c r="BL217" s="17" t="s">
        <v>220</v>
      </c>
      <c r="BM217" s="229" t="s">
        <v>711</v>
      </c>
    </row>
    <row r="218" s="2" customFormat="1">
      <c r="A218" s="38"/>
      <c r="B218" s="39"/>
      <c r="C218" s="40"/>
      <c r="D218" s="231" t="s">
        <v>167</v>
      </c>
      <c r="E218" s="40"/>
      <c r="F218" s="232" t="s">
        <v>313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167</v>
      </c>
      <c r="AU218" s="17" t="s">
        <v>165</v>
      </c>
    </row>
    <row r="219" s="2" customFormat="1" ht="16.5" customHeight="1">
      <c r="A219" s="38"/>
      <c r="B219" s="39"/>
      <c r="C219" s="258" t="s">
        <v>336</v>
      </c>
      <c r="D219" s="258" t="s">
        <v>223</v>
      </c>
      <c r="E219" s="259" t="s">
        <v>315</v>
      </c>
      <c r="F219" s="260" t="s">
        <v>489</v>
      </c>
      <c r="G219" s="261" t="s">
        <v>219</v>
      </c>
      <c r="H219" s="262">
        <v>1</v>
      </c>
      <c r="I219" s="263"/>
      <c r="J219" s="264">
        <f>ROUND(I219*H219,2)</f>
        <v>0</v>
      </c>
      <c r="K219" s="260" t="s">
        <v>317</v>
      </c>
      <c r="L219" s="265"/>
      <c r="M219" s="266" t="s">
        <v>1</v>
      </c>
      <c r="N219" s="267" t="s">
        <v>43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226</v>
      </c>
      <c r="AT219" s="229" t="s">
        <v>223</v>
      </c>
      <c r="AU219" s="229" t="s">
        <v>165</v>
      </c>
      <c r="AY219" s="17" t="s">
        <v>156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165</v>
      </c>
      <c r="BK219" s="230">
        <f>ROUND(I219*H219,2)</f>
        <v>0</v>
      </c>
      <c r="BL219" s="17" t="s">
        <v>220</v>
      </c>
      <c r="BM219" s="229" t="s">
        <v>712</v>
      </c>
    </row>
    <row r="220" s="2" customFormat="1">
      <c r="A220" s="38"/>
      <c r="B220" s="39"/>
      <c r="C220" s="40"/>
      <c r="D220" s="231" t="s">
        <v>167</v>
      </c>
      <c r="E220" s="40"/>
      <c r="F220" s="232" t="s">
        <v>489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167</v>
      </c>
      <c r="AU220" s="17" t="s">
        <v>165</v>
      </c>
    </row>
    <row r="221" s="2" customFormat="1">
      <c r="A221" s="38"/>
      <c r="B221" s="39"/>
      <c r="C221" s="40"/>
      <c r="D221" s="231" t="s">
        <v>168</v>
      </c>
      <c r="E221" s="40"/>
      <c r="F221" s="236" t="s">
        <v>319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168</v>
      </c>
      <c r="AU221" s="17" t="s">
        <v>165</v>
      </c>
    </row>
    <row r="222" s="2" customFormat="1" ht="33" customHeight="1">
      <c r="A222" s="38"/>
      <c r="B222" s="39"/>
      <c r="C222" s="218" t="s">
        <v>340</v>
      </c>
      <c r="D222" s="218" t="s">
        <v>159</v>
      </c>
      <c r="E222" s="219" t="s">
        <v>321</v>
      </c>
      <c r="F222" s="220" t="s">
        <v>322</v>
      </c>
      <c r="G222" s="221" t="s">
        <v>176</v>
      </c>
      <c r="H222" s="222">
        <v>30</v>
      </c>
      <c r="I222" s="223"/>
      <c r="J222" s="224">
        <f>ROUND(I222*H222,2)</f>
        <v>0</v>
      </c>
      <c r="K222" s="220" t="s">
        <v>177</v>
      </c>
      <c r="L222" s="44"/>
      <c r="M222" s="225" t="s">
        <v>1</v>
      </c>
      <c r="N222" s="226" t="s">
        <v>43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220</v>
      </c>
      <c r="AT222" s="229" t="s">
        <v>159</v>
      </c>
      <c r="AU222" s="229" t="s">
        <v>165</v>
      </c>
      <c r="AY222" s="17" t="s">
        <v>156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165</v>
      </c>
      <c r="BK222" s="230">
        <f>ROUND(I222*H222,2)</f>
        <v>0</v>
      </c>
      <c r="BL222" s="17" t="s">
        <v>220</v>
      </c>
      <c r="BM222" s="229" t="s">
        <v>713</v>
      </c>
    </row>
    <row r="223" s="2" customFormat="1">
      <c r="A223" s="38"/>
      <c r="B223" s="39"/>
      <c r="C223" s="40"/>
      <c r="D223" s="231" t="s">
        <v>167</v>
      </c>
      <c r="E223" s="40"/>
      <c r="F223" s="232" t="s">
        <v>324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167</v>
      </c>
      <c r="AU223" s="17" t="s">
        <v>165</v>
      </c>
    </row>
    <row r="224" s="13" customFormat="1">
      <c r="A224" s="13"/>
      <c r="B224" s="237"/>
      <c r="C224" s="238"/>
      <c r="D224" s="231" t="s">
        <v>170</v>
      </c>
      <c r="E224" s="239" t="s">
        <v>1</v>
      </c>
      <c r="F224" s="240" t="s">
        <v>325</v>
      </c>
      <c r="G224" s="238"/>
      <c r="H224" s="239" t="s">
        <v>1</v>
      </c>
      <c r="I224" s="241"/>
      <c r="J224" s="238"/>
      <c r="K224" s="238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170</v>
      </c>
      <c r="AU224" s="246" t="s">
        <v>165</v>
      </c>
      <c r="AV224" s="13" t="s">
        <v>85</v>
      </c>
      <c r="AW224" s="13" t="s">
        <v>33</v>
      </c>
      <c r="AX224" s="13" t="s">
        <v>77</v>
      </c>
      <c r="AY224" s="246" t="s">
        <v>156</v>
      </c>
    </row>
    <row r="225" s="14" customFormat="1">
      <c r="A225" s="14"/>
      <c r="B225" s="247"/>
      <c r="C225" s="248"/>
      <c r="D225" s="231" t="s">
        <v>170</v>
      </c>
      <c r="E225" s="249" t="s">
        <v>1</v>
      </c>
      <c r="F225" s="250" t="s">
        <v>336</v>
      </c>
      <c r="G225" s="248"/>
      <c r="H225" s="251">
        <v>30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170</v>
      </c>
      <c r="AU225" s="257" t="s">
        <v>165</v>
      </c>
      <c r="AV225" s="14" t="s">
        <v>165</v>
      </c>
      <c r="AW225" s="14" t="s">
        <v>33</v>
      </c>
      <c r="AX225" s="14" t="s">
        <v>85</v>
      </c>
      <c r="AY225" s="257" t="s">
        <v>156</v>
      </c>
    </row>
    <row r="226" s="2" customFormat="1" ht="24.15" customHeight="1">
      <c r="A226" s="38"/>
      <c r="B226" s="39"/>
      <c r="C226" s="258" t="s">
        <v>226</v>
      </c>
      <c r="D226" s="258" t="s">
        <v>223</v>
      </c>
      <c r="E226" s="259" t="s">
        <v>328</v>
      </c>
      <c r="F226" s="260" t="s">
        <v>329</v>
      </c>
      <c r="G226" s="261" t="s">
        <v>176</v>
      </c>
      <c r="H226" s="262">
        <v>30</v>
      </c>
      <c r="I226" s="263"/>
      <c r="J226" s="264">
        <f>ROUND(I226*H226,2)</f>
        <v>0</v>
      </c>
      <c r="K226" s="260" t="s">
        <v>177</v>
      </c>
      <c r="L226" s="265"/>
      <c r="M226" s="266" t="s">
        <v>1</v>
      </c>
      <c r="N226" s="267" t="s">
        <v>43</v>
      </c>
      <c r="O226" s="91"/>
      <c r="P226" s="227">
        <f>O226*H226</f>
        <v>0</v>
      </c>
      <c r="Q226" s="227">
        <v>0.00017000000000000001</v>
      </c>
      <c r="R226" s="227">
        <f>Q226*H226</f>
        <v>0.0051000000000000004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226</v>
      </c>
      <c r="AT226" s="229" t="s">
        <v>223</v>
      </c>
      <c r="AU226" s="229" t="s">
        <v>165</v>
      </c>
      <c r="AY226" s="17" t="s">
        <v>156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165</v>
      </c>
      <c r="BK226" s="230">
        <f>ROUND(I226*H226,2)</f>
        <v>0</v>
      </c>
      <c r="BL226" s="17" t="s">
        <v>220</v>
      </c>
      <c r="BM226" s="229" t="s">
        <v>714</v>
      </c>
    </row>
    <row r="227" s="2" customFormat="1">
      <c r="A227" s="38"/>
      <c r="B227" s="39"/>
      <c r="C227" s="40"/>
      <c r="D227" s="231" t="s">
        <v>167</v>
      </c>
      <c r="E227" s="40"/>
      <c r="F227" s="232" t="s">
        <v>329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167</v>
      </c>
      <c r="AU227" s="17" t="s">
        <v>165</v>
      </c>
    </row>
    <row r="228" s="14" customFormat="1">
      <c r="A228" s="14"/>
      <c r="B228" s="247"/>
      <c r="C228" s="248"/>
      <c r="D228" s="231" t="s">
        <v>170</v>
      </c>
      <c r="E228" s="249" t="s">
        <v>1</v>
      </c>
      <c r="F228" s="250" t="s">
        <v>336</v>
      </c>
      <c r="G228" s="248"/>
      <c r="H228" s="251">
        <v>30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170</v>
      </c>
      <c r="AU228" s="257" t="s">
        <v>165</v>
      </c>
      <c r="AV228" s="14" t="s">
        <v>165</v>
      </c>
      <c r="AW228" s="14" t="s">
        <v>33</v>
      </c>
      <c r="AX228" s="14" t="s">
        <v>85</v>
      </c>
      <c r="AY228" s="257" t="s">
        <v>156</v>
      </c>
    </row>
    <row r="229" s="2" customFormat="1" ht="21.75" customHeight="1">
      <c r="A229" s="38"/>
      <c r="B229" s="39"/>
      <c r="C229" s="218" t="s">
        <v>353</v>
      </c>
      <c r="D229" s="218" t="s">
        <v>159</v>
      </c>
      <c r="E229" s="219" t="s">
        <v>332</v>
      </c>
      <c r="F229" s="220" t="s">
        <v>333</v>
      </c>
      <c r="G229" s="221" t="s">
        <v>219</v>
      </c>
      <c r="H229" s="222">
        <v>1</v>
      </c>
      <c r="I229" s="223"/>
      <c r="J229" s="224">
        <f>ROUND(I229*H229,2)</f>
        <v>0</v>
      </c>
      <c r="K229" s="220" t="s">
        <v>177</v>
      </c>
      <c r="L229" s="44"/>
      <c r="M229" s="225" t="s">
        <v>1</v>
      </c>
      <c r="N229" s="226" t="s">
        <v>43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220</v>
      </c>
      <c r="AT229" s="229" t="s">
        <v>159</v>
      </c>
      <c r="AU229" s="229" t="s">
        <v>165</v>
      </c>
      <c r="AY229" s="17" t="s">
        <v>156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165</v>
      </c>
      <c r="BK229" s="230">
        <f>ROUND(I229*H229,2)</f>
        <v>0</v>
      </c>
      <c r="BL229" s="17" t="s">
        <v>220</v>
      </c>
      <c r="BM229" s="229" t="s">
        <v>715</v>
      </c>
    </row>
    <row r="230" s="2" customFormat="1">
      <c r="A230" s="38"/>
      <c r="B230" s="39"/>
      <c r="C230" s="40"/>
      <c r="D230" s="231" t="s">
        <v>167</v>
      </c>
      <c r="E230" s="40"/>
      <c r="F230" s="232" t="s">
        <v>335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167</v>
      </c>
      <c r="AU230" s="17" t="s">
        <v>165</v>
      </c>
    </row>
    <row r="231" s="2" customFormat="1" ht="16.5" customHeight="1">
      <c r="A231" s="38"/>
      <c r="B231" s="39"/>
      <c r="C231" s="258" t="s">
        <v>363</v>
      </c>
      <c r="D231" s="258" t="s">
        <v>223</v>
      </c>
      <c r="E231" s="259" t="s">
        <v>337</v>
      </c>
      <c r="F231" s="260" t="s">
        <v>338</v>
      </c>
      <c r="G231" s="261" t="s">
        <v>219</v>
      </c>
      <c r="H231" s="262">
        <v>1</v>
      </c>
      <c r="I231" s="263"/>
      <c r="J231" s="264">
        <f>ROUND(I231*H231,2)</f>
        <v>0</v>
      </c>
      <c r="K231" s="260" t="s">
        <v>177</v>
      </c>
      <c r="L231" s="265"/>
      <c r="M231" s="266" t="s">
        <v>1</v>
      </c>
      <c r="N231" s="267" t="s">
        <v>43</v>
      </c>
      <c r="O231" s="91"/>
      <c r="P231" s="227">
        <f>O231*H231</f>
        <v>0</v>
      </c>
      <c r="Q231" s="227">
        <v>0.00040000000000000002</v>
      </c>
      <c r="R231" s="227">
        <f>Q231*H231</f>
        <v>0.00040000000000000002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226</v>
      </c>
      <c r="AT231" s="229" t="s">
        <v>223</v>
      </c>
      <c r="AU231" s="229" t="s">
        <v>165</v>
      </c>
      <c r="AY231" s="17" t="s">
        <v>156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165</v>
      </c>
      <c r="BK231" s="230">
        <f>ROUND(I231*H231,2)</f>
        <v>0</v>
      </c>
      <c r="BL231" s="17" t="s">
        <v>220</v>
      </c>
      <c r="BM231" s="229" t="s">
        <v>716</v>
      </c>
    </row>
    <row r="232" s="2" customFormat="1">
      <c r="A232" s="38"/>
      <c r="B232" s="39"/>
      <c r="C232" s="40"/>
      <c r="D232" s="231" t="s">
        <v>167</v>
      </c>
      <c r="E232" s="40"/>
      <c r="F232" s="232" t="s">
        <v>338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167</v>
      </c>
      <c r="AU232" s="17" t="s">
        <v>165</v>
      </c>
    </row>
    <row r="233" s="2" customFormat="1" ht="24.15" customHeight="1">
      <c r="A233" s="38"/>
      <c r="B233" s="39"/>
      <c r="C233" s="218" t="s">
        <v>371</v>
      </c>
      <c r="D233" s="218" t="s">
        <v>159</v>
      </c>
      <c r="E233" s="219" t="s">
        <v>341</v>
      </c>
      <c r="F233" s="220" t="s">
        <v>342</v>
      </c>
      <c r="G233" s="221" t="s">
        <v>219</v>
      </c>
      <c r="H233" s="222">
        <v>1</v>
      </c>
      <c r="I233" s="223"/>
      <c r="J233" s="224">
        <f>ROUND(I233*H233,2)</f>
        <v>0</v>
      </c>
      <c r="K233" s="220" t="s">
        <v>177</v>
      </c>
      <c r="L233" s="44"/>
      <c r="M233" s="225" t="s">
        <v>1</v>
      </c>
      <c r="N233" s="226" t="s">
        <v>43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220</v>
      </c>
      <c r="AT233" s="229" t="s">
        <v>159</v>
      </c>
      <c r="AU233" s="229" t="s">
        <v>165</v>
      </c>
      <c r="AY233" s="17" t="s">
        <v>156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165</v>
      </c>
      <c r="BK233" s="230">
        <f>ROUND(I233*H233,2)</f>
        <v>0</v>
      </c>
      <c r="BL233" s="17" t="s">
        <v>220</v>
      </c>
      <c r="BM233" s="229" t="s">
        <v>717</v>
      </c>
    </row>
    <row r="234" s="2" customFormat="1">
      <c r="A234" s="38"/>
      <c r="B234" s="39"/>
      <c r="C234" s="40"/>
      <c r="D234" s="231" t="s">
        <v>167</v>
      </c>
      <c r="E234" s="40"/>
      <c r="F234" s="232" t="s">
        <v>344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167</v>
      </c>
      <c r="AU234" s="17" t="s">
        <v>165</v>
      </c>
    </row>
    <row r="235" s="13" customFormat="1">
      <c r="A235" s="13"/>
      <c r="B235" s="237"/>
      <c r="C235" s="238"/>
      <c r="D235" s="231" t="s">
        <v>170</v>
      </c>
      <c r="E235" s="239" t="s">
        <v>1</v>
      </c>
      <c r="F235" s="240" t="s">
        <v>345</v>
      </c>
      <c r="G235" s="238"/>
      <c r="H235" s="239" t="s">
        <v>1</v>
      </c>
      <c r="I235" s="241"/>
      <c r="J235" s="238"/>
      <c r="K235" s="238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170</v>
      </c>
      <c r="AU235" s="246" t="s">
        <v>165</v>
      </c>
      <c r="AV235" s="13" t="s">
        <v>85</v>
      </c>
      <c r="AW235" s="13" t="s">
        <v>33</v>
      </c>
      <c r="AX235" s="13" t="s">
        <v>77</v>
      </c>
      <c r="AY235" s="246" t="s">
        <v>156</v>
      </c>
    </row>
    <row r="236" s="13" customFormat="1">
      <c r="A236" s="13"/>
      <c r="B236" s="237"/>
      <c r="C236" s="238"/>
      <c r="D236" s="231" t="s">
        <v>170</v>
      </c>
      <c r="E236" s="239" t="s">
        <v>1</v>
      </c>
      <c r="F236" s="240" t="s">
        <v>346</v>
      </c>
      <c r="G236" s="238"/>
      <c r="H236" s="239" t="s">
        <v>1</v>
      </c>
      <c r="I236" s="241"/>
      <c r="J236" s="238"/>
      <c r="K236" s="238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170</v>
      </c>
      <c r="AU236" s="246" t="s">
        <v>165</v>
      </c>
      <c r="AV236" s="13" t="s">
        <v>85</v>
      </c>
      <c r="AW236" s="13" t="s">
        <v>33</v>
      </c>
      <c r="AX236" s="13" t="s">
        <v>77</v>
      </c>
      <c r="AY236" s="246" t="s">
        <v>156</v>
      </c>
    </row>
    <row r="237" s="14" customFormat="1">
      <c r="A237" s="14"/>
      <c r="B237" s="247"/>
      <c r="C237" s="248"/>
      <c r="D237" s="231" t="s">
        <v>170</v>
      </c>
      <c r="E237" s="249" t="s">
        <v>1</v>
      </c>
      <c r="F237" s="250" t="s">
        <v>85</v>
      </c>
      <c r="G237" s="248"/>
      <c r="H237" s="251">
        <v>1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170</v>
      </c>
      <c r="AU237" s="257" t="s">
        <v>165</v>
      </c>
      <c r="AV237" s="14" t="s">
        <v>165</v>
      </c>
      <c r="AW237" s="14" t="s">
        <v>33</v>
      </c>
      <c r="AX237" s="14" t="s">
        <v>85</v>
      </c>
      <c r="AY237" s="257" t="s">
        <v>156</v>
      </c>
    </row>
    <row r="238" s="2" customFormat="1" ht="24.15" customHeight="1">
      <c r="A238" s="38"/>
      <c r="B238" s="39"/>
      <c r="C238" s="218" t="s">
        <v>377</v>
      </c>
      <c r="D238" s="218" t="s">
        <v>159</v>
      </c>
      <c r="E238" s="219" t="s">
        <v>347</v>
      </c>
      <c r="F238" s="220" t="s">
        <v>348</v>
      </c>
      <c r="G238" s="221" t="s">
        <v>255</v>
      </c>
      <c r="H238" s="268"/>
      <c r="I238" s="223"/>
      <c r="J238" s="224">
        <f>ROUND(I238*H238,2)</f>
        <v>0</v>
      </c>
      <c r="K238" s="220" t="s">
        <v>177</v>
      </c>
      <c r="L238" s="44"/>
      <c r="M238" s="225" t="s">
        <v>1</v>
      </c>
      <c r="N238" s="226" t="s">
        <v>43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220</v>
      </c>
      <c r="AT238" s="229" t="s">
        <v>159</v>
      </c>
      <c r="AU238" s="229" t="s">
        <v>165</v>
      </c>
      <c r="AY238" s="17" t="s">
        <v>156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165</v>
      </c>
      <c r="BK238" s="230">
        <f>ROUND(I238*H238,2)</f>
        <v>0</v>
      </c>
      <c r="BL238" s="17" t="s">
        <v>220</v>
      </c>
      <c r="BM238" s="229" t="s">
        <v>718</v>
      </c>
    </row>
    <row r="239" s="2" customFormat="1">
      <c r="A239" s="38"/>
      <c r="B239" s="39"/>
      <c r="C239" s="40"/>
      <c r="D239" s="231" t="s">
        <v>167</v>
      </c>
      <c r="E239" s="40"/>
      <c r="F239" s="232" t="s">
        <v>350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167</v>
      </c>
      <c r="AU239" s="17" t="s">
        <v>165</v>
      </c>
    </row>
    <row r="240" s="12" customFormat="1" ht="25.92" customHeight="1">
      <c r="A240" s="12"/>
      <c r="B240" s="202"/>
      <c r="C240" s="203"/>
      <c r="D240" s="204" t="s">
        <v>76</v>
      </c>
      <c r="E240" s="205" t="s">
        <v>351</v>
      </c>
      <c r="F240" s="205" t="s">
        <v>352</v>
      </c>
      <c r="G240" s="203"/>
      <c r="H240" s="203"/>
      <c r="I240" s="206"/>
      <c r="J240" s="207">
        <f>BK240</f>
        <v>0</v>
      </c>
      <c r="K240" s="203"/>
      <c r="L240" s="208"/>
      <c r="M240" s="209"/>
      <c r="N240" s="210"/>
      <c r="O240" s="210"/>
      <c r="P240" s="211">
        <f>SUM(P241:P291)</f>
        <v>0</v>
      </c>
      <c r="Q240" s="210"/>
      <c r="R240" s="211">
        <f>SUM(R241:R291)</f>
        <v>0.009689999999999999</v>
      </c>
      <c r="S240" s="210"/>
      <c r="T240" s="212">
        <f>SUM(T241:T291)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164</v>
      </c>
      <c r="AT240" s="214" t="s">
        <v>76</v>
      </c>
      <c r="AU240" s="214" t="s">
        <v>77</v>
      </c>
      <c r="AY240" s="213" t="s">
        <v>156</v>
      </c>
      <c r="BK240" s="215">
        <f>SUM(BK241:BK291)</f>
        <v>0</v>
      </c>
    </row>
    <row r="241" s="2" customFormat="1" ht="16.5" customHeight="1">
      <c r="A241" s="38"/>
      <c r="B241" s="39"/>
      <c r="C241" s="218" t="s">
        <v>383</v>
      </c>
      <c r="D241" s="218" t="s">
        <v>159</v>
      </c>
      <c r="E241" s="219" t="s">
        <v>354</v>
      </c>
      <c r="F241" s="220" t="s">
        <v>355</v>
      </c>
      <c r="G241" s="221" t="s">
        <v>356</v>
      </c>
      <c r="H241" s="222">
        <v>24</v>
      </c>
      <c r="I241" s="223"/>
      <c r="J241" s="224">
        <f>ROUND(I241*H241,2)</f>
        <v>0</v>
      </c>
      <c r="K241" s="220" t="s">
        <v>163</v>
      </c>
      <c r="L241" s="44"/>
      <c r="M241" s="225" t="s">
        <v>1</v>
      </c>
      <c r="N241" s="226" t="s">
        <v>43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358</v>
      </c>
      <c r="AT241" s="229" t="s">
        <v>159</v>
      </c>
      <c r="AU241" s="229" t="s">
        <v>85</v>
      </c>
      <c r="AY241" s="17" t="s">
        <v>156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165</v>
      </c>
      <c r="BK241" s="230">
        <f>ROUND(I241*H241,2)</f>
        <v>0</v>
      </c>
      <c r="BL241" s="17" t="s">
        <v>358</v>
      </c>
      <c r="BM241" s="229" t="s">
        <v>719</v>
      </c>
    </row>
    <row r="242" s="2" customFormat="1">
      <c r="A242" s="38"/>
      <c r="B242" s="39"/>
      <c r="C242" s="40"/>
      <c r="D242" s="231" t="s">
        <v>167</v>
      </c>
      <c r="E242" s="40"/>
      <c r="F242" s="232" t="s">
        <v>360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167</v>
      </c>
      <c r="AU242" s="17" t="s">
        <v>85</v>
      </c>
    </row>
    <row r="243" s="2" customFormat="1">
      <c r="A243" s="38"/>
      <c r="B243" s="39"/>
      <c r="C243" s="40"/>
      <c r="D243" s="231" t="s">
        <v>168</v>
      </c>
      <c r="E243" s="40"/>
      <c r="F243" s="236" t="s">
        <v>361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168</v>
      </c>
      <c r="AU243" s="17" t="s">
        <v>85</v>
      </c>
    </row>
    <row r="244" s="13" customFormat="1">
      <c r="A244" s="13"/>
      <c r="B244" s="237"/>
      <c r="C244" s="238"/>
      <c r="D244" s="231" t="s">
        <v>170</v>
      </c>
      <c r="E244" s="239" t="s">
        <v>1</v>
      </c>
      <c r="F244" s="240" t="s">
        <v>362</v>
      </c>
      <c r="G244" s="238"/>
      <c r="H244" s="239" t="s">
        <v>1</v>
      </c>
      <c r="I244" s="241"/>
      <c r="J244" s="238"/>
      <c r="K244" s="238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170</v>
      </c>
      <c r="AU244" s="246" t="s">
        <v>85</v>
      </c>
      <c r="AV244" s="13" t="s">
        <v>85</v>
      </c>
      <c r="AW244" s="13" t="s">
        <v>33</v>
      </c>
      <c r="AX244" s="13" t="s">
        <v>77</v>
      </c>
      <c r="AY244" s="246" t="s">
        <v>156</v>
      </c>
    </row>
    <row r="245" s="14" customFormat="1">
      <c r="A245" s="14"/>
      <c r="B245" s="247"/>
      <c r="C245" s="248"/>
      <c r="D245" s="231" t="s">
        <v>170</v>
      </c>
      <c r="E245" s="249" t="s">
        <v>1</v>
      </c>
      <c r="F245" s="250" t="s">
        <v>304</v>
      </c>
      <c r="G245" s="248"/>
      <c r="H245" s="251">
        <v>24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170</v>
      </c>
      <c r="AU245" s="257" t="s">
        <v>85</v>
      </c>
      <c r="AV245" s="14" t="s">
        <v>165</v>
      </c>
      <c r="AW245" s="14" t="s">
        <v>33</v>
      </c>
      <c r="AX245" s="14" t="s">
        <v>85</v>
      </c>
      <c r="AY245" s="257" t="s">
        <v>156</v>
      </c>
    </row>
    <row r="246" s="2" customFormat="1" ht="16.5" customHeight="1">
      <c r="A246" s="38"/>
      <c r="B246" s="39"/>
      <c r="C246" s="218" t="s">
        <v>388</v>
      </c>
      <c r="D246" s="218" t="s">
        <v>159</v>
      </c>
      <c r="E246" s="219" t="s">
        <v>364</v>
      </c>
      <c r="F246" s="220" t="s">
        <v>365</v>
      </c>
      <c r="G246" s="221" t="s">
        <v>356</v>
      </c>
      <c r="H246" s="222">
        <v>9</v>
      </c>
      <c r="I246" s="223"/>
      <c r="J246" s="224">
        <f>ROUND(I246*H246,2)</f>
        <v>0</v>
      </c>
      <c r="K246" s="220" t="s">
        <v>177</v>
      </c>
      <c r="L246" s="44"/>
      <c r="M246" s="225" t="s">
        <v>1</v>
      </c>
      <c r="N246" s="226" t="s">
        <v>43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358</v>
      </c>
      <c r="AT246" s="229" t="s">
        <v>159</v>
      </c>
      <c r="AU246" s="229" t="s">
        <v>85</v>
      </c>
      <c r="AY246" s="17" t="s">
        <v>156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165</v>
      </c>
      <c r="BK246" s="230">
        <f>ROUND(I246*H246,2)</f>
        <v>0</v>
      </c>
      <c r="BL246" s="17" t="s">
        <v>358</v>
      </c>
      <c r="BM246" s="229" t="s">
        <v>720</v>
      </c>
    </row>
    <row r="247" s="2" customFormat="1">
      <c r="A247" s="38"/>
      <c r="B247" s="39"/>
      <c r="C247" s="40"/>
      <c r="D247" s="231" t="s">
        <v>167</v>
      </c>
      <c r="E247" s="40"/>
      <c r="F247" s="232" t="s">
        <v>367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167</v>
      </c>
      <c r="AU247" s="17" t="s">
        <v>85</v>
      </c>
    </row>
    <row r="248" s="13" customFormat="1">
      <c r="A248" s="13"/>
      <c r="B248" s="237"/>
      <c r="C248" s="238"/>
      <c r="D248" s="231" t="s">
        <v>170</v>
      </c>
      <c r="E248" s="239" t="s">
        <v>1</v>
      </c>
      <c r="F248" s="240" t="s">
        <v>368</v>
      </c>
      <c r="G248" s="238"/>
      <c r="H248" s="239" t="s">
        <v>1</v>
      </c>
      <c r="I248" s="241"/>
      <c r="J248" s="238"/>
      <c r="K248" s="238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170</v>
      </c>
      <c r="AU248" s="246" t="s">
        <v>85</v>
      </c>
      <c r="AV248" s="13" t="s">
        <v>85</v>
      </c>
      <c r="AW248" s="13" t="s">
        <v>33</v>
      </c>
      <c r="AX248" s="13" t="s">
        <v>77</v>
      </c>
      <c r="AY248" s="246" t="s">
        <v>156</v>
      </c>
    </row>
    <row r="249" s="14" customFormat="1">
      <c r="A249" s="14"/>
      <c r="B249" s="247"/>
      <c r="C249" s="248"/>
      <c r="D249" s="231" t="s">
        <v>170</v>
      </c>
      <c r="E249" s="249" t="s">
        <v>1</v>
      </c>
      <c r="F249" s="250" t="s">
        <v>164</v>
      </c>
      <c r="G249" s="248"/>
      <c r="H249" s="251">
        <v>4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7" t="s">
        <v>170</v>
      </c>
      <c r="AU249" s="257" t="s">
        <v>85</v>
      </c>
      <c r="AV249" s="14" t="s">
        <v>165</v>
      </c>
      <c r="AW249" s="14" t="s">
        <v>33</v>
      </c>
      <c r="AX249" s="14" t="s">
        <v>77</v>
      </c>
      <c r="AY249" s="257" t="s">
        <v>156</v>
      </c>
    </row>
    <row r="250" s="13" customFormat="1">
      <c r="A250" s="13"/>
      <c r="B250" s="237"/>
      <c r="C250" s="238"/>
      <c r="D250" s="231" t="s">
        <v>170</v>
      </c>
      <c r="E250" s="239" t="s">
        <v>1</v>
      </c>
      <c r="F250" s="240" t="s">
        <v>721</v>
      </c>
      <c r="G250" s="238"/>
      <c r="H250" s="239" t="s">
        <v>1</v>
      </c>
      <c r="I250" s="241"/>
      <c r="J250" s="238"/>
      <c r="K250" s="238"/>
      <c r="L250" s="242"/>
      <c r="M250" s="243"/>
      <c r="N250" s="244"/>
      <c r="O250" s="244"/>
      <c r="P250" s="244"/>
      <c r="Q250" s="244"/>
      <c r="R250" s="244"/>
      <c r="S250" s="244"/>
      <c r="T250" s="24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6" t="s">
        <v>170</v>
      </c>
      <c r="AU250" s="246" t="s">
        <v>85</v>
      </c>
      <c r="AV250" s="13" t="s">
        <v>85</v>
      </c>
      <c r="AW250" s="13" t="s">
        <v>33</v>
      </c>
      <c r="AX250" s="13" t="s">
        <v>77</v>
      </c>
      <c r="AY250" s="246" t="s">
        <v>156</v>
      </c>
    </row>
    <row r="251" s="14" customFormat="1">
      <c r="A251" s="14"/>
      <c r="B251" s="247"/>
      <c r="C251" s="248"/>
      <c r="D251" s="231" t="s">
        <v>170</v>
      </c>
      <c r="E251" s="249" t="s">
        <v>1</v>
      </c>
      <c r="F251" s="250" t="s">
        <v>164</v>
      </c>
      <c r="G251" s="248"/>
      <c r="H251" s="251">
        <v>4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7" t="s">
        <v>170</v>
      </c>
      <c r="AU251" s="257" t="s">
        <v>85</v>
      </c>
      <c r="AV251" s="14" t="s">
        <v>165</v>
      </c>
      <c r="AW251" s="14" t="s">
        <v>33</v>
      </c>
      <c r="AX251" s="14" t="s">
        <v>77</v>
      </c>
      <c r="AY251" s="257" t="s">
        <v>156</v>
      </c>
    </row>
    <row r="252" s="13" customFormat="1">
      <c r="A252" s="13"/>
      <c r="B252" s="237"/>
      <c r="C252" s="238"/>
      <c r="D252" s="231" t="s">
        <v>170</v>
      </c>
      <c r="E252" s="239" t="s">
        <v>1</v>
      </c>
      <c r="F252" s="240" t="s">
        <v>500</v>
      </c>
      <c r="G252" s="238"/>
      <c r="H252" s="239" t="s">
        <v>1</v>
      </c>
      <c r="I252" s="241"/>
      <c r="J252" s="238"/>
      <c r="K252" s="238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170</v>
      </c>
      <c r="AU252" s="246" t="s">
        <v>85</v>
      </c>
      <c r="AV252" s="13" t="s">
        <v>85</v>
      </c>
      <c r="AW252" s="13" t="s">
        <v>33</v>
      </c>
      <c r="AX252" s="13" t="s">
        <v>77</v>
      </c>
      <c r="AY252" s="246" t="s">
        <v>156</v>
      </c>
    </row>
    <row r="253" s="14" customFormat="1">
      <c r="A253" s="14"/>
      <c r="B253" s="247"/>
      <c r="C253" s="248"/>
      <c r="D253" s="231" t="s">
        <v>170</v>
      </c>
      <c r="E253" s="249" t="s">
        <v>1</v>
      </c>
      <c r="F253" s="250" t="s">
        <v>85</v>
      </c>
      <c r="G253" s="248"/>
      <c r="H253" s="251">
        <v>1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7" t="s">
        <v>170</v>
      </c>
      <c r="AU253" s="257" t="s">
        <v>85</v>
      </c>
      <c r="AV253" s="14" t="s">
        <v>165</v>
      </c>
      <c r="AW253" s="14" t="s">
        <v>33</v>
      </c>
      <c r="AX253" s="14" t="s">
        <v>77</v>
      </c>
      <c r="AY253" s="257" t="s">
        <v>156</v>
      </c>
    </row>
    <row r="254" s="15" customFormat="1">
      <c r="A254" s="15"/>
      <c r="B254" s="269"/>
      <c r="C254" s="270"/>
      <c r="D254" s="231" t="s">
        <v>170</v>
      </c>
      <c r="E254" s="271" t="s">
        <v>1</v>
      </c>
      <c r="F254" s="272" t="s">
        <v>370</v>
      </c>
      <c r="G254" s="270"/>
      <c r="H254" s="273">
        <v>9</v>
      </c>
      <c r="I254" s="274"/>
      <c r="J254" s="270"/>
      <c r="K254" s="270"/>
      <c r="L254" s="275"/>
      <c r="M254" s="276"/>
      <c r="N254" s="277"/>
      <c r="O254" s="277"/>
      <c r="P254" s="277"/>
      <c r="Q254" s="277"/>
      <c r="R254" s="277"/>
      <c r="S254" s="277"/>
      <c r="T254" s="278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9" t="s">
        <v>170</v>
      </c>
      <c r="AU254" s="279" t="s">
        <v>85</v>
      </c>
      <c r="AV254" s="15" t="s">
        <v>164</v>
      </c>
      <c r="AW254" s="15" t="s">
        <v>33</v>
      </c>
      <c r="AX254" s="15" t="s">
        <v>85</v>
      </c>
      <c r="AY254" s="279" t="s">
        <v>156</v>
      </c>
    </row>
    <row r="255" s="2" customFormat="1" ht="21.75" customHeight="1">
      <c r="A255" s="38"/>
      <c r="B255" s="39"/>
      <c r="C255" s="258" t="s">
        <v>394</v>
      </c>
      <c r="D255" s="258" t="s">
        <v>223</v>
      </c>
      <c r="E255" s="259" t="s">
        <v>372</v>
      </c>
      <c r="F255" s="260" t="s">
        <v>373</v>
      </c>
      <c r="G255" s="261" t="s">
        <v>1</v>
      </c>
      <c r="H255" s="262">
        <v>1</v>
      </c>
      <c r="I255" s="263"/>
      <c r="J255" s="264">
        <f>ROUND(I255*H255,2)</f>
        <v>0</v>
      </c>
      <c r="K255" s="260" t="s">
        <v>163</v>
      </c>
      <c r="L255" s="265"/>
      <c r="M255" s="266" t="s">
        <v>1</v>
      </c>
      <c r="N255" s="267" t="s">
        <v>43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358</v>
      </c>
      <c r="AT255" s="229" t="s">
        <v>223</v>
      </c>
      <c r="AU255" s="229" t="s">
        <v>85</v>
      </c>
      <c r="AY255" s="17" t="s">
        <v>156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165</v>
      </c>
      <c r="BK255" s="230">
        <f>ROUND(I255*H255,2)</f>
        <v>0</v>
      </c>
      <c r="BL255" s="17" t="s">
        <v>358</v>
      </c>
      <c r="BM255" s="229" t="s">
        <v>722</v>
      </c>
    </row>
    <row r="256" s="2" customFormat="1">
      <c r="A256" s="38"/>
      <c r="B256" s="39"/>
      <c r="C256" s="40"/>
      <c r="D256" s="231" t="s">
        <v>167</v>
      </c>
      <c r="E256" s="40"/>
      <c r="F256" s="232" t="s">
        <v>373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167</v>
      </c>
      <c r="AU256" s="17" t="s">
        <v>85</v>
      </c>
    </row>
    <row r="257" s="2" customFormat="1">
      <c r="A257" s="38"/>
      <c r="B257" s="39"/>
      <c r="C257" s="40"/>
      <c r="D257" s="231" t="s">
        <v>168</v>
      </c>
      <c r="E257" s="40"/>
      <c r="F257" s="236" t="s">
        <v>375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168</v>
      </c>
      <c r="AU257" s="17" t="s">
        <v>85</v>
      </c>
    </row>
    <row r="258" s="13" customFormat="1">
      <c r="A258" s="13"/>
      <c r="B258" s="237"/>
      <c r="C258" s="238"/>
      <c r="D258" s="231" t="s">
        <v>170</v>
      </c>
      <c r="E258" s="239" t="s">
        <v>1</v>
      </c>
      <c r="F258" s="240" t="s">
        <v>376</v>
      </c>
      <c r="G258" s="238"/>
      <c r="H258" s="239" t="s">
        <v>1</v>
      </c>
      <c r="I258" s="241"/>
      <c r="J258" s="238"/>
      <c r="K258" s="238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170</v>
      </c>
      <c r="AU258" s="246" t="s">
        <v>85</v>
      </c>
      <c r="AV258" s="13" t="s">
        <v>85</v>
      </c>
      <c r="AW258" s="13" t="s">
        <v>33</v>
      </c>
      <c r="AX258" s="13" t="s">
        <v>77</v>
      </c>
      <c r="AY258" s="246" t="s">
        <v>156</v>
      </c>
    </row>
    <row r="259" s="14" customFormat="1">
      <c r="A259" s="14"/>
      <c r="B259" s="247"/>
      <c r="C259" s="248"/>
      <c r="D259" s="231" t="s">
        <v>170</v>
      </c>
      <c r="E259" s="249" t="s">
        <v>1</v>
      </c>
      <c r="F259" s="250" t="s">
        <v>85</v>
      </c>
      <c r="G259" s="248"/>
      <c r="H259" s="251">
        <v>1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7" t="s">
        <v>170</v>
      </c>
      <c r="AU259" s="257" t="s">
        <v>85</v>
      </c>
      <c r="AV259" s="14" t="s">
        <v>165</v>
      </c>
      <c r="AW259" s="14" t="s">
        <v>33</v>
      </c>
      <c r="AX259" s="14" t="s">
        <v>85</v>
      </c>
      <c r="AY259" s="257" t="s">
        <v>156</v>
      </c>
    </row>
    <row r="260" s="2" customFormat="1" ht="24.15" customHeight="1">
      <c r="A260" s="38"/>
      <c r="B260" s="39"/>
      <c r="C260" s="258" t="s">
        <v>326</v>
      </c>
      <c r="D260" s="258" t="s">
        <v>223</v>
      </c>
      <c r="E260" s="259" t="s">
        <v>395</v>
      </c>
      <c r="F260" s="260" t="s">
        <v>396</v>
      </c>
      <c r="G260" s="261" t="s">
        <v>219</v>
      </c>
      <c r="H260" s="262">
        <v>1</v>
      </c>
      <c r="I260" s="263"/>
      <c r="J260" s="264">
        <f>ROUND(I260*H260,2)</f>
        <v>0</v>
      </c>
      <c r="K260" s="260" t="s">
        <v>317</v>
      </c>
      <c r="L260" s="265"/>
      <c r="M260" s="266" t="s">
        <v>1</v>
      </c>
      <c r="N260" s="267" t="s">
        <v>43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358</v>
      </c>
      <c r="AT260" s="229" t="s">
        <v>223</v>
      </c>
      <c r="AU260" s="229" t="s">
        <v>85</v>
      </c>
      <c r="AY260" s="17" t="s">
        <v>156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165</v>
      </c>
      <c r="BK260" s="230">
        <f>ROUND(I260*H260,2)</f>
        <v>0</v>
      </c>
      <c r="BL260" s="17" t="s">
        <v>358</v>
      </c>
      <c r="BM260" s="229" t="s">
        <v>723</v>
      </c>
    </row>
    <row r="261" s="2" customFormat="1">
      <c r="A261" s="38"/>
      <c r="B261" s="39"/>
      <c r="C261" s="40"/>
      <c r="D261" s="231" t="s">
        <v>167</v>
      </c>
      <c r="E261" s="40"/>
      <c r="F261" s="232" t="s">
        <v>396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167</v>
      </c>
      <c r="AU261" s="17" t="s">
        <v>85</v>
      </c>
    </row>
    <row r="262" s="13" customFormat="1">
      <c r="A262" s="13"/>
      <c r="B262" s="237"/>
      <c r="C262" s="238"/>
      <c r="D262" s="231" t="s">
        <v>170</v>
      </c>
      <c r="E262" s="239" t="s">
        <v>1</v>
      </c>
      <c r="F262" s="240" t="s">
        <v>398</v>
      </c>
      <c r="G262" s="238"/>
      <c r="H262" s="239" t="s">
        <v>1</v>
      </c>
      <c r="I262" s="241"/>
      <c r="J262" s="238"/>
      <c r="K262" s="238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170</v>
      </c>
      <c r="AU262" s="246" t="s">
        <v>85</v>
      </c>
      <c r="AV262" s="13" t="s">
        <v>85</v>
      </c>
      <c r="AW262" s="13" t="s">
        <v>33</v>
      </c>
      <c r="AX262" s="13" t="s">
        <v>77</v>
      </c>
      <c r="AY262" s="246" t="s">
        <v>156</v>
      </c>
    </row>
    <row r="263" s="14" customFormat="1">
      <c r="A263" s="14"/>
      <c r="B263" s="247"/>
      <c r="C263" s="248"/>
      <c r="D263" s="231" t="s">
        <v>170</v>
      </c>
      <c r="E263" s="249" t="s">
        <v>1</v>
      </c>
      <c r="F263" s="250" t="s">
        <v>85</v>
      </c>
      <c r="G263" s="248"/>
      <c r="H263" s="251">
        <v>1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7" t="s">
        <v>170</v>
      </c>
      <c r="AU263" s="257" t="s">
        <v>85</v>
      </c>
      <c r="AV263" s="14" t="s">
        <v>165</v>
      </c>
      <c r="AW263" s="14" t="s">
        <v>33</v>
      </c>
      <c r="AX263" s="14" t="s">
        <v>85</v>
      </c>
      <c r="AY263" s="257" t="s">
        <v>156</v>
      </c>
    </row>
    <row r="264" s="2" customFormat="1" ht="16.5" customHeight="1">
      <c r="A264" s="38"/>
      <c r="B264" s="39"/>
      <c r="C264" s="218" t="s">
        <v>405</v>
      </c>
      <c r="D264" s="218" t="s">
        <v>159</v>
      </c>
      <c r="E264" s="219" t="s">
        <v>596</v>
      </c>
      <c r="F264" s="220" t="s">
        <v>597</v>
      </c>
      <c r="G264" s="221" t="s">
        <v>356</v>
      </c>
      <c r="H264" s="222">
        <v>4</v>
      </c>
      <c r="I264" s="223"/>
      <c r="J264" s="224">
        <f>ROUND(I264*H264,2)</f>
        <v>0</v>
      </c>
      <c r="K264" s="220" t="s">
        <v>177</v>
      </c>
      <c r="L264" s="44"/>
      <c r="M264" s="225" t="s">
        <v>1</v>
      </c>
      <c r="N264" s="226" t="s">
        <v>43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358</v>
      </c>
      <c r="AT264" s="229" t="s">
        <v>159</v>
      </c>
      <c r="AU264" s="229" t="s">
        <v>85</v>
      </c>
      <c r="AY264" s="17" t="s">
        <v>156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165</v>
      </c>
      <c r="BK264" s="230">
        <f>ROUND(I264*H264,2)</f>
        <v>0</v>
      </c>
      <c r="BL264" s="17" t="s">
        <v>358</v>
      </c>
      <c r="BM264" s="229" t="s">
        <v>724</v>
      </c>
    </row>
    <row r="265" s="2" customFormat="1">
      <c r="A265" s="38"/>
      <c r="B265" s="39"/>
      <c r="C265" s="40"/>
      <c r="D265" s="231" t="s">
        <v>167</v>
      </c>
      <c r="E265" s="40"/>
      <c r="F265" s="232" t="s">
        <v>599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167</v>
      </c>
      <c r="AU265" s="17" t="s">
        <v>85</v>
      </c>
    </row>
    <row r="266" s="13" customFormat="1">
      <c r="A266" s="13"/>
      <c r="B266" s="237"/>
      <c r="C266" s="238"/>
      <c r="D266" s="231" t="s">
        <v>170</v>
      </c>
      <c r="E266" s="239" t="s">
        <v>1</v>
      </c>
      <c r="F266" s="240" t="s">
        <v>600</v>
      </c>
      <c r="G266" s="238"/>
      <c r="H266" s="239" t="s">
        <v>1</v>
      </c>
      <c r="I266" s="241"/>
      <c r="J266" s="238"/>
      <c r="K266" s="238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170</v>
      </c>
      <c r="AU266" s="246" t="s">
        <v>85</v>
      </c>
      <c r="AV266" s="13" t="s">
        <v>85</v>
      </c>
      <c r="AW266" s="13" t="s">
        <v>33</v>
      </c>
      <c r="AX266" s="13" t="s">
        <v>77</v>
      </c>
      <c r="AY266" s="246" t="s">
        <v>156</v>
      </c>
    </row>
    <row r="267" s="14" customFormat="1">
      <c r="A267" s="14"/>
      <c r="B267" s="247"/>
      <c r="C267" s="248"/>
      <c r="D267" s="231" t="s">
        <v>170</v>
      </c>
      <c r="E267" s="249" t="s">
        <v>1</v>
      </c>
      <c r="F267" s="250" t="s">
        <v>164</v>
      </c>
      <c r="G267" s="248"/>
      <c r="H267" s="251">
        <v>4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170</v>
      </c>
      <c r="AU267" s="257" t="s">
        <v>85</v>
      </c>
      <c r="AV267" s="14" t="s">
        <v>165</v>
      </c>
      <c r="AW267" s="14" t="s">
        <v>33</v>
      </c>
      <c r="AX267" s="14" t="s">
        <v>85</v>
      </c>
      <c r="AY267" s="257" t="s">
        <v>156</v>
      </c>
    </row>
    <row r="268" s="2" customFormat="1" ht="16.5" customHeight="1">
      <c r="A268" s="38"/>
      <c r="B268" s="39"/>
      <c r="C268" s="258" t="s">
        <v>410</v>
      </c>
      <c r="D268" s="258" t="s">
        <v>223</v>
      </c>
      <c r="E268" s="259" t="s">
        <v>384</v>
      </c>
      <c r="F268" s="260" t="s">
        <v>385</v>
      </c>
      <c r="G268" s="261" t="s">
        <v>219</v>
      </c>
      <c r="H268" s="262">
        <v>1</v>
      </c>
      <c r="I268" s="263"/>
      <c r="J268" s="264">
        <f>ROUND(I268*H268,2)</f>
        <v>0</v>
      </c>
      <c r="K268" s="260" t="s">
        <v>163</v>
      </c>
      <c r="L268" s="265"/>
      <c r="M268" s="266" t="s">
        <v>1</v>
      </c>
      <c r="N268" s="267" t="s">
        <v>43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358</v>
      </c>
      <c r="AT268" s="229" t="s">
        <v>223</v>
      </c>
      <c r="AU268" s="229" t="s">
        <v>85</v>
      </c>
      <c r="AY268" s="17" t="s">
        <v>156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165</v>
      </c>
      <c r="BK268" s="230">
        <f>ROUND(I268*H268,2)</f>
        <v>0</v>
      </c>
      <c r="BL268" s="17" t="s">
        <v>358</v>
      </c>
      <c r="BM268" s="229" t="s">
        <v>725</v>
      </c>
    </row>
    <row r="269" s="2" customFormat="1">
      <c r="A269" s="38"/>
      <c r="B269" s="39"/>
      <c r="C269" s="40"/>
      <c r="D269" s="231" t="s">
        <v>167</v>
      </c>
      <c r="E269" s="40"/>
      <c r="F269" s="232" t="s">
        <v>385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167</v>
      </c>
      <c r="AU269" s="17" t="s">
        <v>85</v>
      </c>
    </row>
    <row r="270" s="2" customFormat="1">
      <c r="A270" s="38"/>
      <c r="B270" s="39"/>
      <c r="C270" s="40"/>
      <c r="D270" s="231" t="s">
        <v>168</v>
      </c>
      <c r="E270" s="40"/>
      <c r="F270" s="236" t="s">
        <v>602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168</v>
      </c>
      <c r="AU270" s="17" t="s">
        <v>85</v>
      </c>
    </row>
    <row r="271" s="14" customFormat="1">
      <c r="A271" s="14"/>
      <c r="B271" s="247"/>
      <c r="C271" s="248"/>
      <c r="D271" s="231" t="s">
        <v>170</v>
      </c>
      <c r="E271" s="249" t="s">
        <v>1</v>
      </c>
      <c r="F271" s="250" t="s">
        <v>85</v>
      </c>
      <c r="G271" s="248"/>
      <c r="H271" s="251">
        <v>1</v>
      </c>
      <c r="I271" s="252"/>
      <c r="J271" s="248"/>
      <c r="K271" s="248"/>
      <c r="L271" s="253"/>
      <c r="M271" s="254"/>
      <c r="N271" s="255"/>
      <c r="O271" s="255"/>
      <c r="P271" s="255"/>
      <c r="Q271" s="255"/>
      <c r="R271" s="255"/>
      <c r="S271" s="255"/>
      <c r="T271" s="25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7" t="s">
        <v>170</v>
      </c>
      <c r="AU271" s="257" t="s">
        <v>85</v>
      </c>
      <c r="AV271" s="14" t="s">
        <v>165</v>
      </c>
      <c r="AW271" s="14" t="s">
        <v>33</v>
      </c>
      <c r="AX271" s="14" t="s">
        <v>85</v>
      </c>
      <c r="AY271" s="257" t="s">
        <v>156</v>
      </c>
    </row>
    <row r="272" s="2" customFormat="1" ht="16.5" customHeight="1">
      <c r="A272" s="38"/>
      <c r="B272" s="39"/>
      <c r="C272" s="218" t="s">
        <v>415</v>
      </c>
      <c r="D272" s="218" t="s">
        <v>159</v>
      </c>
      <c r="E272" s="219" t="s">
        <v>399</v>
      </c>
      <c r="F272" s="220" t="s">
        <v>400</v>
      </c>
      <c r="G272" s="221" t="s">
        <v>356</v>
      </c>
      <c r="H272" s="222">
        <v>4</v>
      </c>
      <c r="I272" s="223"/>
      <c r="J272" s="224">
        <f>ROUND(I272*H272,2)</f>
        <v>0</v>
      </c>
      <c r="K272" s="220" t="s">
        <v>177</v>
      </c>
      <c r="L272" s="44"/>
      <c r="M272" s="225" t="s">
        <v>1</v>
      </c>
      <c r="N272" s="226" t="s">
        <v>43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358</v>
      </c>
      <c r="AT272" s="229" t="s">
        <v>159</v>
      </c>
      <c r="AU272" s="229" t="s">
        <v>85</v>
      </c>
      <c r="AY272" s="17" t="s">
        <v>156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165</v>
      </c>
      <c r="BK272" s="230">
        <f>ROUND(I272*H272,2)</f>
        <v>0</v>
      </c>
      <c r="BL272" s="17" t="s">
        <v>358</v>
      </c>
      <c r="BM272" s="229" t="s">
        <v>726</v>
      </c>
    </row>
    <row r="273" s="2" customFormat="1">
      <c r="A273" s="38"/>
      <c r="B273" s="39"/>
      <c r="C273" s="40"/>
      <c r="D273" s="231" t="s">
        <v>167</v>
      </c>
      <c r="E273" s="40"/>
      <c r="F273" s="232" t="s">
        <v>402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167</v>
      </c>
      <c r="AU273" s="17" t="s">
        <v>85</v>
      </c>
    </row>
    <row r="274" s="13" customFormat="1">
      <c r="A274" s="13"/>
      <c r="B274" s="237"/>
      <c r="C274" s="238"/>
      <c r="D274" s="231" t="s">
        <v>170</v>
      </c>
      <c r="E274" s="239" t="s">
        <v>1</v>
      </c>
      <c r="F274" s="240" t="s">
        <v>403</v>
      </c>
      <c r="G274" s="238"/>
      <c r="H274" s="239" t="s">
        <v>1</v>
      </c>
      <c r="I274" s="241"/>
      <c r="J274" s="238"/>
      <c r="K274" s="238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170</v>
      </c>
      <c r="AU274" s="246" t="s">
        <v>85</v>
      </c>
      <c r="AV274" s="13" t="s">
        <v>85</v>
      </c>
      <c r="AW274" s="13" t="s">
        <v>33</v>
      </c>
      <c r="AX274" s="13" t="s">
        <v>77</v>
      </c>
      <c r="AY274" s="246" t="s">
        <v>156</v>
      </c>
    </row>
    <row r="275" s="13" customFormat="1">
      <c r="A275" s="13"/>
      <c r="B275" s="237"/>
      <c r="C275" s="238"/>
      <c r="D275" s="231" t="s">
        <v>170</v>
      </c>
      <c r="E275" s="239" t="s">
        <v>1</v>
      </c>
      <c r="F275" s="240" t="s">
        <v>404</v>
      </c>
      <c r="G275" s="238"/>
      <c r="H275" s="239" t="s">
        <v>1</v>
      </c>
      <c r="I275" s="241"/>
      <c r="J275" s="238"/>
      <c r="K275" s="238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170</v>
      </c>
      <c r="AU275" s="246" t="s">
        <v>85</v>
      </c>
      <c r="AV275" s="13" t="s">
        <v>85</v>
      </c>
      <c r="AW275" s="13" t="s">
        <v>33</v>
      </c>
      <c r="AX275" s="13" t="s">
        <v>77</v>
      </c>
      <c r="AY275" s="246" t="s">
        <v>156</v>
      </c>
    </row>
    <row r="276" s="14" customFormat="1">
      <c r="A276" s="14"/>
      <c r="B276" s="247"/>
      <c r="C276" s="248"/>
      <c r="D276" s="231" t="s">
        <v>170</v>
      </c>
      <c r="E276" s="249" t="s">
        <v>1</v>
      </c>
      <c r="F276" s="250" t="s">
        <v>164</v>
      </c>
      <c r="G276" s="248"/>
      <c r="H276" s="251">
        <v>4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7" t="s">
        <v>170</v>
      </c>
      <c r="AU276" s="257" t="s">
        <v>85</v>
      </c>
      <c r="AV276" s="14" t="s">
        <v>165</v>
      </c>
      <c r="AW276" s="14" t="s">
        <v>33</v>
      </c>
      <c r="AX276" s="14" t="s">
        <v>85</v>
      </c>
      <c r="AY276" s="257" t="s">
        <v>156</v>
      </c>
    </row>
    <row r="277" s="2" customFormat="1" ht="16.5" customHeight="1">
      <c r="A277" s="38"/>
      <c r="B277" s="39"/>
      <c r="C277" s="258" t="s">
        <v>420</v>
      </c>
      <c r="D277" s="258" t="s">
        <v>223</v>
      </c>
      <c r="E277" s="259" t="s">
        <v>406</v>
      </c>
      <c r="F277" s="260" t="s">
        <v>407</v>
      </c>
      <c r="G277" s="261" t="s">
        <v>219</v>
      </c>
      <c r="H277" s="262">
        <v>1</v>
      </c>
      <c r="I277" s="263"/>
      <c r="J277" s="264">
        <f>ROUND(I277*H277,2)</f>
        <v>0</v>
      </c>
      <c r="K277" s="260" t="s">
        <v>317</v>
      </c>
      <c r="L277" s="265"/>
      <c r="M277" s="266" t="s">
        <v>1</v>
      </c>
      <c r="N277" s="267" t="s">
        <v>43</v>
      </c>
      <c r="O277" s="91"/>
      <c r="P277" s="227">
        <f>O277*H277</f>
        <v>0</v>
      </c>
      <c r="Q277" s="227">
        <v>0.0014599999999999999</v>
      </c>
      <c r="R277" s="227">
        <f>Q277*H277</f>
        <v>0.0014599999999999999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358</v>
      </c>
      <c r="AT277" s="229" t="s">
        <v>223</v>
      </c>
      <c r="AU277" s="229" t="s">
        <v>85</v>
      </c>
      <c r="AY277" s="17" t="s">
        <v>156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165</v>
      </c>
      <c r="BK277" s="230">
        <f>ROUND(I277*H277,2)</f>
        <v>0</v>
      </c>
      <c r="BL277" s="17" t="s">
        <v>358</v>
      </c>
      <c r="BM277" s="229" t="s">
        <v>727</v>
      </c>
    </row>
    <row r="278" s="2" customFormat="1">
      <c r="A278" s="38"/>
      <c r="B278" s="39"/>
      <c r="C278" s="40"/>
      <c r="D278" s="231" t="s">
        <v>167</v>
      </c>
      <c r="E278" s="40"/>
      <c r="F278" s="232" t="s">
        <v>407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167</v>
      </c>
      <c r="AU278" s="17" t="s">
        <v>85</v>
      </c>
    </row>
    <row r="279" s="2" customFormat="1">
      <c r="A279" s="38"/>
      <c r="B279" s="39"/>
      <c r="C279" s="40"/>
      <c r="D279" s="231" t="s">
        <v>168</v>
      </c>
      <c r="E279" s="40"/>
      <c r="F279" s="236" t="s">
        <v>667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168</v>
      </c>
      <c r="AU279" s="17" t="s">
        <v>85</v>
      </c>
    </row>
    <row r="280" s="2" customFormat="1" ht="16.5" customHeight="1">
      <c r="A280" s="38"/>
      <c r="B280" s="39"/>
      <c r="C280" s="258" t="s">
        <v>425</v>
      </c>
      <c r="D280" s="258" t="s">
        <v>223</v>
      </c>
      <c r="E280" s="259" t="s">
        <v>411</v>
      </c>
      <c r="F280" s="260" t="s">
        <v>412</v>
      </c>
      <c r="G280" s="261" t="s">
        <v>219</v>
      </c>
      <c r="H280" s="262">
        <v>1</v>
      </c>
      <c r="I280" s="263"/>
      <c r="J280" s="264">
        <f>ROUND(I280*H280,2)</f>
        <v>0</v>
      </c>
      <c r="K280" s="260" t="s">
        <v>317</v>
      </c>
      <c r="L280" s="265"/>
      <c r="M280" s="266" t="s">
        <v>1</v>
      </c>
      <c r="N280" s="267" t="s">
        <v>43</v>
      </c>
      <c r="O280" s="91"/>
      <c r="P280" s="227">
        <f>O280*H280</f>
        <v>0</v>
      </c>
      <c r="Q280" s="227">
        <v>0.0016100000000000001</v>
      </c>
      <c r="R280" s="227">
        <f>Q280*H280</f>
        <v>0.0016100000000000001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358</v>
      </c>
      <c r="AT280" s="229" t="s">
        <v>223</v>
      </c>
      <c r="AU280" s="229" t="s">
        <v>85</v>
      </c>
      <c r="AY280" s="17" t="s">
        <v>156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165</v>
      </c>
      <c r="BK280" s="230">
        <f>ROUND(I280*H280,2)</f>
        <v>0</v>
      </c>
      <c r="BL280" s="17" t="s">
        <v>358</v>
      </c>
      <c r="BM280" s="229" t="s">
        <v>728</v>
      </c>
    </row>
    <row r="281" s="2" customFormat="1">
      <c r="A281" s="38"/>
      <c r="B281" s="39"/>
      <c r="C281" s="40"/>
      <c r="D281" s="231" t="s">
        <v>167</v>
      </c>
      <c r="E281" s="40"/>
      <c r="F281" s="232" t="s">
        <v>412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167</v>
      </c>
      <c r="AU281" s="17" t="s">
        <v>85</v>
      </c>
    </row>
    <row r="282" s="2" customFormat="1">
      <c r="A282" s="38"/>
      <c r="B282" s="39"/>
      <c r="C282" s="40"/>
      <c r="D282" s="231" t="s">
        <v>168</v>
      </c>
      <c r="E282" s="40"/>
      <c r="F282" s="236" t="s">
        <v>607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168</v>
      </c>
      <c r="AU282" s="17" t="s">
        <v>85</v>
      </c>
    </row>
    <row r="283" s="2" customFormat="1" ht="16.5" customHeight="1">
      <c r="A283" s="38"/>
      <c r="B283" s="39"/>
      <c r="C283" s="258" t="s">
        <v>519</v>
      </c>
      <c r="D283" s="258" t="s">
        <v>223</v>
      </c>
      <c r="E283" s="259" t="s">
        <v>416</v>
      </c>
      <c r="F283" s="260" t="s">
        <v>417</v>
      </c>
      <c r="G283" s="261" t="s">
        <v>219</v>
      </c>
      <c r="H283" s="262">
        <v>1</v>
      </c>
      <c r="I283" s="263"/>
      <c r="J283" s="264">
        <f>ROUND(I283*H283,2)</f>
        <v>0</v>
      </c>
      <c r="K283" s="260" t="s">
        <v>317</v>
      </c>
      <c r="L283" s="265"/>
      <c r="M283" s="266" t="s">
        <v>1</v>
      </c>
      <c r="N283" s="267" t="s">
        <v>43</v>
      </c>
      <c r="O283" s="91"/>
      <c r="P283" s="227">
        <f>O283*H283</f>
        <v>0</v>
      </c>
      <c r="Q283" s="227">
        <v>0.0048799999999999998</v>
      </c>
      <c r="R283" s="227">
        <f>Q283*H283</f>
        <v>0.0048799999999999998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358</v>
      </c>
      <c r="AT283" s="229" t="s">
        <v>223</v>
      </c>
      <c r="AU283" s="229" t="s">
        <v>85</v>
      </c>
      <c r="AY283" s="17" t="s">
        <v>156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165</v>
      </c>
      <c r="BK283" s="230">
        <f>ROUND(I283*H283,2)</f>
        <v>0</v>
      </c>
      <c r="BL283" s="17" t="s">
        <v>358</v>
      </c>
      <c r="BM283" s="229" t="s">
        <v>729</v>
      </c>
    </row>
    <row r="284" s="2" customFormat="1">
      <c r="A284" s="38"/>
      <c r="B284" s="39"/>
      <c r="C284" s="40"/>
      <c r="D284" s="231" t="s">
        <v>167</v>
      </c>
      <c r="E284" s="40"/>
      <c r="F284" s="232" t="s">
        <v>417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167</v>
      </c>
      <c r="AU284" s="17" t="s">
        <v>85</v>
      </c>
    </row>
    <row r="285" s="2" customFormat="1">
      <c r="A285" s="38"/>
      <c r="B285" s="39"/>
      <c r="C285" s="40"/>
      <c r="D285" s="231" t="s">
        <v>168</v>
      </c>
      <c r="E285" s="40"/>
      <c r="F285" s="236" t="s">
        <v>527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168</v>
      </c>
      <c r="AU285" s="17" t="s">
        <v>85</v>
      </c>
    </row>
    <row r="286" s="2" customFormat="1" ht="16.5" customHeight="1">
      <c r="A286" s="38"/>
      <c r="B286" s="39"/>
      <c r="C286" s="258" t="s">
        <v>522</v>
      </c>
      <c r="D286" s="258" t="s">
        <v>223</v>
      </c>
      <c r="E286" s="259" t="s">
        <v>421</v>
      </c>
      <c r="F286" s="260" t="s">
        <v>422</v>
      </c>
      <c r="G286" s="261" t="s">
        <v>219</v>
      </c>
      <c r="H286" s="262">
        <v>1</v>
      </c>
      <c r="I286" s="263"/>
      <c r="J286" s="264">
        <f>ROUND(I286*H286,2)</f>
        <v>0</v>
      </c>
      <c r="K286" s="260" t="s">
        <v>317</v>
      </c>
      <c r="L286" s="265"/>
      <c r="M286" s="266" t="s">
        <v>1</v>
      </c>
      <c r="N286" s="267" t="s">
        <v>43</v>
      </c>
      <c r="O286" s="91"/>
      <c r="P286" s="227">
        <f>O286*H286</f>
        <v>0</v>
      </c>
      <c r="Q286" s="227">
        <v>0.00131</v>
      </c>
      <c r="R286" s="227">
        <f>Q286*H286</f>
        <v>0.00131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358</v>
      </c>
      <c r="AT286" s="229" t="s">
        <v>223</v>
      </c>
      <c r="AU286" s="229" t="s">
        <v>85</v>
      </c>
      <c r="AY286" s="17" t="s">
        <v>156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165</v>
      </c>
      <c r="BK286" s="230">
        <f>ROUND(I286*H286,2)</f>
        <v>0</v>
      </c>
      <c r="BL286" s="17" t="s">
        <v>358</v>
      </c>
      <c r="BM286" s="229" t="s">
        <v>730</v>
      </c>
    </row>
    <row r="287" s="2" customFormat="1">
      <c r="A287" s="38"/>
      <c r="B287" s="39"/>
      <c r="C287" s="40"/>
      <c r="D287" s="231" t="s">
        <v>167</v>
      </c>
      <c r="E287" s="40"/>
      <c r="F287" s="232" t="s">
        <v>422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167</v>
      </c>
      <c r="AU287" s="17" t="s">
        <v>85</v>
      </c>
    </row>
    <row r="288" s="2" customFormat="1">
      <c r="A288" s="38"/>
      <c r="B288" s="39"/>
      <c r="C288" s="40"/>
      <c r="D288" s="231" t="s">
        <v>168</v>
      </c>
      <c r="E288" s="40"/>
      <c r="F288" s="236" t="s">
        <v>611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168</v>
      </c>
      <c r="AU288" s="17" t="s">
        <v>85</v>
      </c>
    </row>
    <row r="289" s="2" customFormat="1" ht="16.5" customHeight="1">
      <c r="A289" s="38"/>
      <c r="B289" s="39"/>
      <c r="C289" s="258" t="s">
        <v>525</v>
      </c>
      <c r="D289" s="258" t="s">
        <v>223</v>
      </c>
      <c r="E289" s="259" t="s">
        <v>426</v>
      </c>
      <c r="F289" s="260" t="s">
        <v>427</v>
      </c>
      <c r="G289" s="261" t="s">
        <v>219</v>
      </c>
      <c r="H289" s="262">
        <v>1</v>
      </c>
      <c r="I289" s="263"/>
      <c r="J289" s="264">
        <f>ROUND(I289*H289,2)</f>
        <v>0</v>
      </c>
      <c r="K289" s="260" t="s">
        <v>317</v>
      </c>
      <c r="L289" s="265"/>
      <c r="M289" s="266" t="s">
        <v>1</v>
      </c>
      <c r="N289" s="267" t="s">
        <v>43</v>
      </c>
      <c r="O289" s="91"/>
      <c r="P289" s="227">
        <f>O289*H289</f>
        <v>0</v>
      </c>
      <c r="Q289" s="227">
        <v>0.00042999999999999999</v>
      </c>
      <c r="R289" s="227">
        <f>Q289*H289</f>
        <v>0.00042999999999999999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358</v>
      </c>
      <c r="AT289" s="229" t="s">
        <v>223</v>
      </c>
      <c r="AU289" s="229" t="s">
        <v>85</v>
      </c>
      <c r="AY289" s="17" t="s">
        <v>156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165</v>
      </c>
      <c r="BK289" s="230">
        <f>ROUND(I289*H289,2)</f>
        <v>0</v>
      </c>
      <c r="BL289" s="17" t="s">
        <v>358</v>
      </c>
      <c r="BM289" s="229" t="s">
        <v>731</v>
      </c>
    </row>
    <row r="290" s="2" customFormat="1">
      <c r="A290" s="38"/>
      <c r="B290" s="39"/>
      <c r="C290" s="40"/>
      <c r="D290" s="231" t="s">
        <v>167</v>
      </c>
      <c r="E290" s="40"/>
      <c r="F290" s="232" t="s">
        <v>427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167</v>
      </c>
      <c r="AU290" s="17" t="s">
        <v>85</v>
      </c>
    </row>
    <row r="291" s="2" customFormat="1">
      <c r="A291" s="38"/>
      <c r="B291" s="39"/>
      <c r="C291" s="40"/>
      <c r="D291" s="231" t="s">
        <v>168</v>
      </c>
      <c r="E291" s="40"/>
      <c r="F291" s="236" t="s">
        <v>429</v>
      </c>
      <c r="G291" s="40"/>
      <c r="H291" s="40"/>
      <c r="I291" s="233"/>
      <c r="J291" s="40"/>
      <c r="K291" s="40"/>
      <c r="L291" s="44"/>
      <c r="M291" s="280"/>
      <c r="N291" s="281"/>
      <c r="O291" s="282"/>
      <c r="P291" s="282"/>
      <c r="Q291" s="282"/>
      <c r="R291" s="282"/>
      <c r="S291" s="282"/>
      <c r="T291" s="283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168</v>
      </c>
      <c r="AU291" s="17" t="s">
        <v>85</v>
      </c>
    </row>
    <row r="292" s="2" customFormat="1" ht="6.96" customHeight="1">
      <c r="A292" s="38"/>
      <c r="B292" s="66"/>
      <c r="C292" s="67"/>
      <c r="D292" s="67"/>
      <c r="E292" s="67"/>
      <c r="F292" s="67"/>
      <c r="G292" s="67"/>
      <c r="H292" s="67"/>
      <c r="I292" s="67"/>
      <c r="J292" s="67"/>
      <c r="K292" s="67"/>
      <c r="L292" s="44"/>
      <c r="M292" s="38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</row>
  </sheetData>
  <sheetProtection sheet="1" autoFilter="0" formatColumns="0" formatRows="0" objects="1" scenarios="1" spinCount="100000" saltValue="pss1ikeD4l3hMfr7MXLAYLeDA7esxPJVPE4u1PClLlBVTlR5cgpCV4ypIrIeu14u9AXUxY20NMDltg/8dHVjNw==" hashValue="ULlMoTF40GZpv1VoFs3hTGUuqxioGAXOcGnkPIAi6YfolYx5eFfGgauRNa4RlwkU03TDTIvG75Zp7TEe8imYCQ==" algorithmName="SHA-512" password="CC35"/>
  <autoFilter ref="C126:K29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kotlů na TP - byty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732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ROUND((SUM(BE127:BE286)),  2)</f>
        <v>0</v>
      </c>
      <c r="G33" s="38"/>
      <c r="H33" s="38"/>
      <c r="I33" s="155">
        <v>0.20999999999999999</v>
      </c>
      <c r="J33" s="154">
        <f>ROUND(((SUM(BE127:BE286))*I33),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ROUND((SUM(BF127:BF286)),  2)</f>
        <v>0</v>
      </c>
      <c r="G34" s="38"/>
      <c r="H34" s="38"/>
      <c r="I34" s="155">
        <v>0.14999999999999999</v>
      </c>
      <c r="J34" s="154">
        <f>ROUND(((SUM(BF127:BF286))*I34),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ROUND((SUM(BG127:BG286)),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ROUND((SUM(BH127:BH286)),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ROUND((SUM(BI127:BI286)),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kotlů na TP - byty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06 - NOVOSEDLY - strážní domek č.24a s příslušenstvím, BJ - IC5000181952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127</v>
      </c>
      <c r="D94" s="176"/>
      <c r="E94" s="176"/>
      <c r="F94" s="176"/>
      <c r="G94" s="176"/>
      <c r="H94" s="176"/>
      <c r="I94" s="176"/>
      <c r="J94" s="177" t="s">
        <v>128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129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9" customFormat="1" ht="24.96" customHeight="1">
      <c r="A97" s="9"/>
      <c r="B97" s="179"/>
      <c r="C97" s="180"/>
      <c r="D97" s="181" t="s">
        <v>131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534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132</v>
      </c>
      <c r="E99" s="188"/>
      <c r="F99" s="188"/>
      <c r="G99" s="188"/>
      <c r="H99" s="188"/>
      <c r="I99" s="188"/>
      <c r="J99" s="189">
        <f>J133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133</v>
      </c>
      <c r="E100" s="188"/>
      <c r="F100" s="188"/>
      <c r="G100" s="188"/>
      <c r="H100" s="188"/>
      <c r="I100" s="188"/>
      <c r="J100" s="189">
        <f>J152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134</v>
      </c>
      <c r="E101" s="188"/>
      <c r="F101" s="188"/>
      <c r="G101" s="188"/>
      <c r="H101" s="188"/>
      <c r="I101" s="188"/>
      <c r="J101" s="189">
        <f>J163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135</v>
      </c>
      <c r="E102" s="182"/>
      <c r="F102" s="182"/>
      <c r="G102" s="182"/>
      <c r="H102" s="182"/>
      <c r="I102" s="182"/>
      <c r="J102" s="183">
        <f>J166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136</v>
      </c>
      <c r="E103" s="188"/>
      <c r="F103" s="188"/>
      <c r="G103" s="188"/>
      <c r="H103" s="188"/>
      <c r="I103" s="188"/>
      <c r="J103" s="189">
        <f>J167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137</v>
      </c>
      <c r="E104" s="188"/>
      <c r="F104" s="188"/>
      <c r="G104" s="188"/>
      <c r="H104" s="188"/>
      <c r="I104" s="188"/>
      <c r="J104" s="189">
        <f>J186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138</v>
      </c>
      <c r="E105" s="188"/>
      <c r="F105" s="188"/>
      <c r="G105" s="188"/>
      <c r="H105" s="188"/>
      <c r="I105" s="188"/>
      <c r="J105" s="189">
        <f>J203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139</v>
      </c>
      <c r="E106" s="188"/>
      <c r="F106" s="188"/>
      <c r="G106" s="188"/>
      <c r="H106" s="188"/>
      <c r="I106" s="188"/>
      <c r="J106" s="189">
        <f>J206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140</v>
      </c>
      <c r="E107" s="182"/>
      <c r="F107" s="182"/>
      <c r="G107" s="182"/>
      <c r="H107" s="182"/>
      <c r="I107" s="182"/>
      <c r="J107" s="183">
        <f>J235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141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výměna kotlů na TP - byty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124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30" customHeight="1">
      <c r="A119" s="38"/>
      <c r="B119" s="39"/>
      <c r="C119" s="40"/>
      <c r="D119" s="40"/>
      <c r="E119" s="76" t="str">
        <f>E9</f>
        <v>06 - NOVOSEDLY - strážní domek č.24a s příslušenstvím, BJ - IC5000181952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 </v>
      </c>
      <c r="G121" s="40"/>
      <c r="H121" s="40"/>
      <c r="I121" s="32" t="s">
        <v>22</v>
      </c>
      <c r="J121" s="79" t="str">
        <f>IF(J12="","",J12)</f>
        <v>1. 2. 2022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Správa železnic, státní organizace</v>
      </c>
      <c r="G123" s="40"/>
      <c r="H123" s="40"/>
      <c r="I123" s="32" t="s">
        <v>32</v>
      </c>
      <c r="J123" s="36" t="str">
        <f>E21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30</v>
      </c>
      <c r="D124" s="40"/>
      <c r="E124" s="40"/>
      <c r="F124" s="27" t="str">
        <f>IF(E18="","",E18)</f>
        <v>Vyplň údaj</v>
      </c>
      <c r="G124" s="40"/>
      <c r="H124" s="40"/>
      <c r="I124" s="32" t="s">
        <v>34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142</v>
      </c>
      <c r="D126" s="194" t="s">
        <v>62</v>
      </c>
      <c r="E126" s="194" t="s">
        <v>58</v>
      </c>
      <c r="F126" s="194" t="s">
        <v>59</v>
      </c>
      <c r="G126" s="194" t="s">
        <v>143</v>
      </c>
      <c r="H126" s="194" t="s">
        <v>144</v>
      </c>
      <c r="I126" s="194" t="s">
        <v>145</v>
      </c>
      <c r="J126" s="194" t="s">
        <v>128</v>
      </c>
      <c r="K126" s="195" t="s">
        <v>146</v>
      </c>
      <c r="L126" s="196"/>
      <c r="M126" s="100" t="s">
        <v>1</v>
      </c>
      <c r="N126" s="101" t="s">
        <v>41</v>
      </c>
      <c r="O126" s="101" t="s">
        <v>147</v>
      </c>
      <c r="P126" s="101" t="s">
        <v>148</v>
      </c>
      <c r="Q126" s="101" t="s">
        <v>149</v>
      </c>
      <c r="R126" s="101" t="s">
        <v>150</v>
      </c>
      <c r="S126" s="101" t="s">
        <v>151</v>
      </c>
      <c r="T126" s="102" t="s">
        <v>152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153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P128+P166+P235</f>
        <v>0</v>
      </c>
      <c r="Q127" s="104"/>
      <c r="R127" s="199">
        <f>R128+R166+R235</f>
        <v>0.64570271000000001</v>
      </c>
      <c r="S127" s="104"/>
      <c r="T127" s="200">
        <f>T128+T166+T235</f>
        <v>0.59524999999999995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76</v>
      </c>
      <c r="AU127" s="17" t="s">
        <v>130</v>
      </c>
      <c r="BK127" s="201">
        <f>BK128+BK166+BK235</f>
        <v>0</v>
      </c>
    </row>
    <row r="128" s="12" customFormat="1" ht="25.92" customHeight="1">
      <c r="A128" s="12"/>
      <c r="B128" s="202"/>
      <c r="C128" s="203"/>
      <c r="D128" s="204" t="s">
        <v>76</v>
      </c>
      <c r="E128" s="205" t="s">
        <v>154</v>
      </c>
      <c r="F128" s="205" t="s">
        <v>155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P129+P133+P152+P163</f>
        <v>0</v>
      </c>
      <c r="Q128" s="210"/>
      <c r="R128" s="211">
        <f>R129+R133+R152+R163</f>
        <v>0.34222000000000002</v>
      </c>
      <c r="S128" s="210"/>
      <c r="T128" s="212">
        <f>T129+T133+T152+T163</f>
        <v>0.36899999999999994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85</v>
      </c>
      <c r="AT128" s="214" t="s">
        <v>76</v>
      </c>
      <c r="AU128" s="214" t="s">
        <v>77</v>
      </c>
      <c r="AY128" s="213" t="s">
        <v>156</v>
      </c>
      <c r="BK128" s="215">
        <f>BK129+BK133+BK152+BK163</f>
        <v>0</v>
      </c>
    </row>
    <row r="129" s="12" customFormat="1" ht="22.8" customHeight="1">
      <c r="A129" s="12"/>
      <c r="B129" s="202"/>
      <c r="C129" s="203"/>
      <c r="D129" s="204" t="s">
        <v>76</v>
      </c>
      <c r="E129" s="216" t="s">
        <v>200</v>
      </c>
      <c r="F129" s="216" t="s">
        <v>535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SUM(P130:P132)</f>
        <v>0</v>
      </c>
      <c r="Q129" s="210"/>
      <c r="R129" s="211">
        <f>SUM(R130:R132)</f>
        <v>0.013380000000000001</v>
      </c>
      <c r="S129" s="210"/>
      <c r="T129" s="212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85</v>
      </c>
      <c r="AT129" s="214" t="s">
        <v>76</v>
      </c>
      <c r="AU129" s="214" t="s">
        <v>85</v>
      </c>
      <c r="AY129" s="213" t="s">
        <v>156</v>
      </c>
      <c r="BK129" s="215">
        <f>SUM(BK130:BK132)</f>
        <v>0</v>
      </c>
    </row>
    <row r="130" s="2" customFormat="1" ht="24.15" customHeight="1">
      <c r="A130" s="38"/>
      <c r="B130" s="39"/>
      <c r="C130" s="218" t="s">
        <v>85</v>
      </c>
      <c r="D130" s="218" t="s">
        <v>159</v>
      </c>
      <c r="E130" s="219" t="s">
        <v>536</v>
      </c>
      <c r="F130" s="220" t="s">
        <v>537</v>
      </c>
      <c r="G130" s="221" t="s">
        <v>434</v>
      </c>
      <c r="H130" s="222">
        <v>3</v>
      </c>
      <c r="I130" s="223"/>
      <c r="J130" s="224">
        <f>ROUND(I130*H130,2)</f>
        <v>0</v>
      </c>
      <c r="K130" s="220" t="s">
        <v>177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0.0044600000000000004</v>
      </c>
      <c r="R130" s="227">
        <f>Q130*H130</f>
        <v>0.013380000000000001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164</v>
      </c>
      <c r="AT130" s="229" t="s">
        <v>159</v>
      </c>
      <c r="AU130" s="229" t="s">
        <v>165</v>
      </c>
      <c r="AY130" s="17" t="s">
        <v>156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165</v>
      </c>
      <c r="BK130" s="230">
        <f>ROUND(I130*H130,2)</f>
        <v>0</v>
      </c>
      <c r="BL130" s="17" t="s">
        <v>164</v>
      </c>
      <c r="BM130" s="229" t="s">
        <v>733</v>
      </c>
    </row>
    <row r="131" s="2" customFormat="1">
      <c r="A131" s="38"/>
      <c r="B131" s="39"/>
      <c r="C131" s="40"/>
      <c r="D131" s="231" t="s">
        <v>167</v>
      </c>
      <c r="E131" s="40"/>
      <c r="F131" s="232" t="s">
        <v>539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167</v>
      </c>
      <c r="AU131" s="17" t="s">
        <v>165</v>
      </c>
    </row>
    <row r="132" s="14" customFormat="1">
      <c r="A132" s="14"/>
      <c r="B132" s="247"/>
      <c r="C132" s="248"/>
      <c r="D132" s="231" t="s">
        <v>170</v>
      </c>
      <c r="E132" s="249" t="s">
        <v>1</v>
      </c>
      <c r="F132" s="250" t="s">
        <v>183</v>
      </c>
      <c r="G132" s="248"/>
      <c r="H132" s="251">
        <v>3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170</v>
      </c>
      <c r="AU132" s="257" t="s">
        <v>165</v>
      </c>
      <c r="AV132" s="14" t="s">
        <v>165</v>
      </c>
      <c r="AW132" s="14" t="s">
        <v>33</v>
      </c>
      <c r="AX132" s="14" t="s">
        <v>85</v>
      </c>
      <c r="AY132" s="257" t="s">
        <v>156</v>
      </c>
    </row>
    <row r="133" s="12" customFormat="1" ht="22.8" customHeight="1">
      <c r="A133" s="12"/>
      <c r="B133" s="202"/>
      <c r="C133" s="203"/>
      <c r="D133" s="204" t="s">
        <v>76</v>
      </c>
      <c r="E133" s="216" t="s">
        <v>157</v>
      </c>
      <c r="F133" s="216" t="s">
        <v>158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SUM(P134:P151)</f>
        <v>0</v>
      </c>
      <c r="Q133" s="210"/>
      <c r="R133" s="211">
        <f>SUM(R134:R151)</f>
        <v>0.32884000000000002</v>
      </c>
      <c r="S133" s="210"/>
      <c r="T133" s="212">
        <f>SUM(T134:T151)</f>
        <v>0.36899999999999994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85</v>
      </c>
      <c r="AT133" s="214" t="s">
        <v>76</v>
      </c>
      <c r="AU133" s="214" t="s">
        <v>85</v>
      </c>
      <c r="AY133" s="213" t="s">
        <v>156</v>
      </c>
      <c r="BK133" s="215">
        <f>SUM(BK134:BK151)</f>
        <v>0</v>
      </c>
    </row>
    <row r="134" s="2" customFormat="1" ht="21.75" customHeight="1">
      <c r="A134" s="38"/>
      <c r="B134" s="39"/>
      <c r="C134" s="218" t="s">
        <v>165</v>
      </c>
      <c r="D134" s="218" t="s">
        <v>159</v>
      </c>
      <c r="E134" s="219" t="s">
        <v>160</v>
      </c>
      <c r="F134" s="220" t="s">
        <v>161</v>
      </c>
      <c r="G134" s="221" t="s">
        <v>162</v>
      </c>
      <c r="H134" s="222">
        <v>1</v>
      </c>
      <c r="I134" s="223"/>
      <c r="J134" s="224">
        <f>ROUND(I134*H134,2)</f>
        <v>0</v>
      </c>
      <c r="K134" s="220" t="s">
        <v>163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0.10000000000000001</v>
      </c>
      <c r="R134" s="227">
        <f>Q134*H134</f>
        <v>0.10000000000000001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164</v>
      </c>
      <c r="AT134" s="229" t="s">
        <v>159</v>
      </c>
      <c r="AU134" s="229" t="s">
        <v>165</v>
      </c>
      <c r="AY134" s="17" t="s">
        <v>156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165</v>
      </c>
      <c r="BK134" s="230">
        <f>ROUND(I134*H134,2)</f>
        <v>0</v>
      </c>
      <c r="BL134" s="17" t="s">
        <v>164</v>
      </c>
      <c r="BM134" s="229" t="s">
        <v>734</v>
      </c>
    </row>
    <row r="135" s="2" customFormat="1">
      <c r="A135" s="38"/>
      <c r="B135" s="39"/>
      <c r="C135" s="40"/>
      <c r="D135" s="231" t="s">
        <v>167</v>
      </c>
      <c r="E135" s="40"/>
      <c r="F135" s="232" t="s">
        <v>161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167</v>
      </c>
      <c r="AU135" s="17" t="s">
        <v>165</v>
      </c>
    </row>
    <row r="136" s="2" customFormat="1">
      <c r="A136" s="38"/>
      <c r="B136" s="39"/>
      <c r="C136" s="40"/>
      <c r="D136" s="231" t="s">
        <v>168</v>
      </c>
      <c r="E136" s="40"/>
      <c r="F136" s="236" t="s">
        <v>169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168</v>
      </c>
      <c r="AU136" s="17" t="s">
        <v>165</v>
      </c>
    </row>
    <row r="137" s="13" customFormat="1">
      <c r="A137" s="13"/>
      <c r="B137" s="237"/>
      <c r="C137" s="238"/>
      <c r="D137" s="231" t="s">
        <v>170</v>
      </c>
      <c r="E137" s="239" t="s">
        <v>1</v>
      </c>
      <c r="F137" s="240" t="s">
        <v>171</v>
      </c>
      <c r="G137" s="238"/>
      <c r="H137" s="239" t="s">
        <v>1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170</v>
      </c>
      <c r="AU137" s="246" t="s">
        <v>165</v>
      </c>
      <c r="AV137" s="13" t="s">
        <v>85</v>
      </c>
      <c r="AW137" s="13" t="s">
        <v>33</v>
      </c>
      <c r="AX137" s="13" t="s">
        <v>77</v>
      </c>
      <c r="AY137" s="246" t="s">
        <v>156</v>
      </c>
    </row>
    <row r="138" s="13" customFormat="1">
      <c r="A138" s="13"/>
      <c r="B138" s="237"/>
      <c r="C138" s="238"/>
      <c r="D138" s="231" t="s">
        <v>170</v>
      </c>
      <c r="E138" s="239" t="s">
        <v>1</v>
      </c>
      <c r="F138" s="240" t="s">
        <v>172</v>
      </c>
      <c r="G138" s="238"/>
      <c r="H138" s="239" t="s">
        <v>1</v>
      </c>
      <c r="I138" s="241"/>
      <c r="J138" s="238"/>
      <c r="K138" s="238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170</v>
      </c>
      <c r="AU138" s="246" t="s">
        <v>165</v>
      </c>
      <c r="AV138" s="13" t="s">
        <v>85</v>
      </c>
      <c r="AW138" s="13" t="s">
        <v>33</v>
      </c>
      <c r="AX138" s="13" t="s">
        <v>77</v>
      </c>
      <c r="AY138" s="246" t="s">
        <v>156</v>
      </c>
    </row>
    <row r="139" s="13" customFormat="1">
      <c r="A139" s="13"/>
      <c r="B139" s="237"/>
      <c r="C139" s="238"/>
      <c r="D139" s="231" t="s">
        <v>170</v>
      </c>
      <c r="E139" s="239" t="s">
        <v>1</v>
      </c>
      <c r="F139" s="240" t="s">
        <v>173</v>
      </c>
      <c r="G139" s="238"/>
      <c r="H139" s="239" t="s">
        <v>1</v>
      </c>
      <c r="I139" s="241"/>
      <c r="J139" s="238"/>
      <c r="K139" s="238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170</v>
      </c>
      <c r="AU139" s="246" t="s">
        <v>165</v>
      </c>
      <c r="AV139" s="13" t="s">
        <v>85</v>
      </c>
      <c r="AW139" s="13" t="s">
        <v>33</v>
      </c>
      <c r="AX139" s="13" t="s">
        <v>77</v>
      </c>
      <c r="AY139" s="246" t="s">
        <v>156</v>
      </c>
    </row>
    <row r="140" s="14" customFormat="1">
      <c r="A140" s="14"/>
      <c r="B140" s="247"/>
      <c r="C140" s="248"/>
      <c r="D140" s="231" t="s">
        <v>170</v>
      </c>
      <c r="E140" s="249" t="s">
        <v>1</v>
      </c>
      <c r="F140" s="250" t="s">
        <v>85</v>
      </c>
      <c r="G140" s="248"/>
      <c r="H140" s="251">
        <v>1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170</v>
      </c>
      <c r="AU140" s="257" t="s">
        <v>165</v>
      </c>
      <c r="AV140" s="14" t="s">
        <v>165</v>
      </c>
      <c r="AW140" s="14" t="s">
        <v>33</v>
      </c>
      <c r="AX140" s="14" t="s">
        <v>85</v>
      </c>
      <c r="AY140" s="257" t="s">
        <v>156</v>
      </c>
    </row>
    <row r="141" s="2" customFormat="1" ht="33" customHeight="1">
      <c r="A141" s="38"/>
      <c r="B141" s="39"/>
      <c r="C141" s="218" t="s">
        <v>183</v>
      </c>
      <c r="D141" s="218" t="s">
        <v>159</v>
      </c>
      <c r="E141" s="219" t="s">
        <v>735</v>
      </c>
      <c r="F141" s="220" t="s">
        <v>736</v>
      </c>
      <c r="G141" s="221" t="s">
        <v>162</v>
      </c>
      <c r="H141" s="222">
        <v>1</v>
      </c>
      <c r="I141" s="223"/>
      <c r="J141" s="224">
        <f>ROUND(I141*H141,2)</f>
        <v>0</v>
      </c>
      <c r="K141" s="220" t="s">
        <v>177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0.22344</v>
      </c>
      <c r="R141" s="227">
        <f>Q141*H141</f>
        <v>0.22344</v>
      </c>
      <c r="S141" s="227">
        <v>0.17299999999999999</v>
      </c>
      <c r="T141" s="228">
        <f>S141*H141</f>
        <v>0.17299999999999999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164</v>
      </c>
      <c r="AT141" s="229" t="s">
        <v>159</v>
      </c>
      <c r="AU141" s="229" t="s">
        <v>165</v>
      </c>
      <c r="AY141" s="17" t="s">
        <v>156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165</v>
      </c>
      <c r="BK141" s="230">
        <f>ROUND(I141*H141,2)</f>
        <v>0</v>
      </c>
      <c r="BL141" s="17" t="s">
        <v>164</v>
      </c>
      <c r="BM141" s="229" t="s">
        <v>737</v>
      </c>
    </row>
    <row r="142" s="2" customFormat="1">
      <c r="A142" s="38"/>
      <c r="B142" s="39"/>
      <c r="C142" s="40"/>
      <c r="D142" s="231" t="s">
        <v>167</v>
      </c>
      <c r="E142" s="40"/>
      <c r="F142" s="232" t="s">
        <v>738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167</v>
      </c>
      <c r="AU142" s="17" t="s">
        <v>165</v>
      </c>
    </row>
    <row r="143" s="2" customFormat="1">
      <c r="A143" s="38"/>
      <c r="B143" s="39"/>
      <c r="C143" s="40"/>
      <c r="D143" s="231" t="s">
        <v>168</v>
      </c>
      <c r="E143" s="40"/>
      <c r="F143" s="236" t="s">
        <v>452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168</v>
      </c>
      <c r="AU143" s="17" t="s">
        <v>165</v>
      </c>
    </row>
    <row r="144" s="2" customFormat="1" ht="37.8" customHeight="1">
      <c r="A144" s="38"/>
      <c r="B144" s="39"/>
      <c r="C144" s="218" t="s">
        <v>164</v>
      </c>
      <c r="D144" s="218" t="s">
        <v>159</v>
      </c>
      <c r="E144" s="219" t="s">
        <v>739</v>
      </c>
      <c r="F144" s="220" t="s">
        <v>740</v>
      </c>
      <c r="G144" s="221" t="s">
        <v>176</v>
      </c>
      <c r="H144" s="222">
        <v>4</v>
      </c>
      <c r="I144" s="223"/>
      <c r="J144" s="224">
        <f>ROUND(I144*H144,2)</f>
        <v>0</v>
      </c>
      <c r="K144" s="220" t="s">
        <v>177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0.0013500000000000001</v>
      </c>
      <c r="R144" s="227">
        <f>Q144*H144</f>
        <v>0.0054000000000000003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164</v>
      </c>
      <c r="AT144" s="229" t="s">
        <v>159</v>
      </c>
      <c r="AU144" s="229" t="s">
        <v>165</v>
      </c>
      <c r="AY144" s="17" t="s">
        <v>156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165</v>
      </c>
      <c r="BK144" s="230">
        <f>ROUND(I144*H144,2)</f>
        <v>0</v>
      </c>
      <c r="BL144" s="17" t="s">
        <v>164</v>
      </c>
      <c r="BM144" s="229" t="s">
        <v>741</v>
      </c>
    </row>
    <row r="145" s="2" customFormat="1">
      <c r="A145" s="38"/>
      <c r="B145" s="39"/>
      <c r="C145" s="40"/>
      <c r="D145" s="231" t="s">
        <v>167</v>
      </c>
      <c r="E145" s="40"/>
      <c r="F145" s="232" t="s">
        <v>742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167</v>
      </c>
      <c r="AU145" s="17" t="s">
        <v>165</v>
      </c>
    </row>
    <row r="146" s="2" customFormat="1">
      <c r="A146" s="38"/>
      <c r="B146" s="39"/>
      <c r="C146" s="40"/>
      <c r="D146" s="231" t="s">
        <v>168</v>
      </c>
      <c r="E146" s="40"/>
      <c r="F146" s="236" t="s">
        <v>743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168</v>
      </c>
      <c r="AU146" s="17" t="s">
        <v>165</v>
      </c>
    </row>
    <row r="147" s="14" customFormat="1">
      <c r="A147" s="14"/>
      <c r="B147" s="247"/>
      <c r="C147" s="248"/>
      <c r="D147" s="231" t="s">
        <v>170</v>
      </c>
      <c r="E147" s="249" t="s">
        <v>1</v>
      </c>
      <c r="F147" s="250" t="s">
        <v>679</v>
      </c>
      <c r="G147" s="248"/>
      <c r="H147" s="251">
        <v>4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170</v>
      </c>
      <c r="AU147" s="257" t="s">
        <v>165</v>
      </c>
      <c r="AV147" s="14" t="s">
        <v>165</v>
      </c>
      <c r="AW147" s="14" t="s">
        <v>33</v>
      </c>
      <c r="AX147" s="14" t="s">
        <v>85</v>
      </c>
      <c r="AY147" s="257" t="s">
        <v>156</v>
      </c>
    </row>
    <row r="148" s="2" customFormat="1" ht="24.15" customHeight="1">
      <c r="A148" s="38"/>
      <c r="B148" s="39"/>
      <c r="C148" s="218" t="s">
        <v>193</v>
      </c>
      <c r="D148" s="218" t="s">
        <v>159</v>
      </c>
      <c r="E148" s="219" t="s">
        <v>546</v>
      </c>
      <c r="F148" s="220" t="s">
        <v>547</v>
      </c>
      <c r="G148" s="221" t="s">
        <v>176</v>
      </c>
      <c r="H148" s="222">
        <v>7</v>
      </c>
      <c r="I148" s="223"/>
      <c r="J148" s="224">
        <f>ROUND(I148*H148,2)</f>
        <v>0</v>
      </c>
      <c r="K148" s="220" t="s">
        <v>177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0.021999999999999999</v>
      </c>
      <c r="T148" s="228">
        <f>S148*H148</f>
        <v>0.154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164</v>
      </c>
      <c r="AT148" s="229" t="s">
        <v>159</v>
      </c>
      <c r="AU148" s="229" t="s">
        <v>165</v>
      </c>
      <c r="AY148" s="17" t="s">
        <v>156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165</v>
      </c>
      <c r="BK148" s="230">
        <f>ROUND(I148*H148,2)</f>
        <v>0</v>
      </c>
      <c r="BL148" s="17" t="s">
        <v>164</v>
      </c>
      <c r="BM148" s="229" t="s">
        <v>744</v>
      </c>
    </row>
    <row r="149" s="2" customFormat="1">
      <c r="A149" s="38"/>
      <c r="B149" s="39"/>
      <c r="C149" s="40"/>
      <c r="D149" s="231" t="s">
        <v>167</v>
      </c>
      <c r="E149" s="40"/>
      <c r="F149" s="232" t="s">
        <v>549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167</v>
      </c>
      <c r="AU149" s="17" t="s">
        <v>165</v>
      </c>
    </row>
    <row r="150" s="2" customFormat="1" ht="16.5" customHeight="1">
      <c r="A150" s="38"/>
      <c r="B150" s="39"/>
      <c r="C150" s="218" t="s">
        <v>200</v>
      </c>
      <c r="D150" s="218" t="s">
        <v>159</v>
      </c>
      <c r="E150" s="219" t="s">
        <v>550</v>
      </c>
      <c r="F150" s="220" t="s">
        <v>551</v>
      </c>
      <c r="G150" s="221" t="s">
        <v>434</v>
      </c>
      <c r="H150" s="222">
        <v>3</v>
      </c>
      <c r="I150" s="223"/>
      <c r="J150" s="224">
        <f>ROUND(I150*H150,2)</f>
        <v>0</v>
      </c>
      <c r="K150" s="220" t="s">
        <v>177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0.014</v>
      </c>
      <c r="T150" s="228">
        <f>S150*H150</f>
        <v>0.042000000000000003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164</v>
      </c>
      <c r="AT150" s="229" t="s">
        <v>159</v>
      </c>
      <c r="AU150" s="229" t="s">
        <v>165</v>
      </c>
      <c r="AY150" s="17" t="s">
        <v>156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165</v>
      </c>
      <c r="BK150" s="230">
        <f>ROUND(I150*H150,2)</f>
        <v>0</v>
      </c>
      <c r="BL150" s="17" t="s">
        <v>164</v>
      </c>
      <c r="BM150" s="229" t="s">
        <v>745</v>
      </c>
    </row>
    <row r="151" s="2" customFormat="1">
      <c r="A151" s="38"/>
      <c r="B151" s="39"/>
      <c r="C151" s="40"/>
      <c r="D151" s="231" t="s">
        <v>167</v>
      </c>
      <c r="E151" s="40"/>
      <c r="F151" s="232" t="s">
        <v>553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167</v>
      </c>
      <c r="AU151" s="17" t="s">
        <v>165</v>
      </c>
    </row>
    <row r="152" s="12" customFormat="1" ht="22.8" customHeight="1">
      <c r="A152" s="12"/>
      <c r="B152" s="202"/>
      <c r="C152" s="203"/>
      <c r="D152" s="204" t="s">
        <v>76</v>
      </c>
      <c r="E152" s="216" t="s">
        <v>181</v>
      </c>
      <c r="F152" s="216" t="s">
        <v>182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SUM(P153:P162)</f>
        <v>0</v>
      </c>
      <c r="Q152" s="210"/>
      <c r="R152" s="211">
        <f>SUM(R153:R162)</f>
        <v>0</v>
      </c>
      <c r="S152" s="210"/>
      <c r="T152" s="212">
        <f>SUM(T153:T162)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85</v>
      </c>
      <c r="AT152" s="214" t="s">
        <v>76</v>
      </c>
      <c r="AU152" s="214" t="s">
        <v>85</v>
      </c>
      <c r="AY152" s="213" t="s">
        <v>156</v>
      </c>
      <c r="BK152" s="215">
        <f>SUM(BK153:BK162)</f>
        <v>0</v>
      </c>
    </row>
    <row r="153" s="2" customFormat="1" ht="24.15" customHeight="1">
      <c r="A153" s="38"/>
      <c r="B153" s="39"/>
      <c r="C153" s="218" t="s">
        <v>207</v>
      </c>
      <c r="D153" s="218" t="s">
        <v>159</v>
      </c>
      <c r="E153" s="219" t="s">
        <v>184</v>
      </c>
      <c r="F153" s="220" t="s">
        <v>185</v>
      </c>
      <c r="G153" s="221" t="s">
        <v>186</v>
      </c>
      <c r="H153" s="222">
        <v>0.59499999999999997</v>
      </c>
      <c r="I153" s="223"/>
      <c r="J153" s="224">
        <f>ROUND(I153*H153,2)</f>
        <v>0</v>
      </c>
      <c r="K153" s="220" t="s">
        <v>177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164</v>
      </c>
      <c r="AT153" s="229" t="s">
        <v>159</v>
      </c>
      <c r="AU153" s="229" t="s">
        <v>165</v>
      </c>
      <c r="AY153" s="17" t="s">
        <v>156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165</v>
      </c>
      <c r="BK153" s="230">
        <f>ROUND(I153*H153,2)</f>
        <v>0</v>
      </c>
      <c r="BL153" s="17" t="s">
        <v>164</v>
      </c>
      <c r="BM153" s="229" t="s">
        <v>746</v>
      </c>
    </row>
    <row r="154" s="2" customFormat="1">
      <c r="A154" s="38"/>
      <c r="B154" s="39"/>
      <c r="C154" s="40"/>
      <c r="D154" s="231" t="s">
        <v>167</v>
      </c>
      <c r="E154" s="40"/>
      <c r="F154" s="232" t="s">
        <v>188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167</v>
      </c>
      <c r="AU154" s="17" t="s">
        <v>165</v>
      </c>
    </row>
    <row r="155" s="2" customFormat="1" ht="24.15" customHeight="1">
      <c r="A155" s="38"/>
      <c r="B155" s="39"/>
      <c r="C155" s="218" t="s">
        <v>216</v>
      </c>
      <c r="D155" s="218" t="s">
        <v>159</v>
      </c>
      <c r="E155" s="219" t="s">
        <v>189</v>
      </c>
      <c r="F155" s="220" t="s">
        <v>190</v>
      </c>
      <c r="G155" s="221" t="s">
        <v>186</v>
      </c>
      <c r="H155" s="222">
        <v>0.59499999999999997</v>
      </c>
      <c r="I155" s="223"/>
      <c r="J155" s="224">
        <f>ROUND(I155*H155,2)</f>
        <v>0</v>
      </c>
      <c r="K155" s="220" t="s">
        <v>177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164</v>
      </c>
      <c r="AT155" s="229" t="s">
        <v>159</v>
      </c>
      <c r="AU155" s="229" t="s">
        <v>165</v>
      </c>
      <c r="AY155" s="17" t="s">
        <v>156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165</v>
      </c>
      <c r="BK155" s="230">
        <f>ROUND(I155*H155,2)</f>
        <v>0</v>
      </c>
      <c r="BL155" s="17" t="s">
        <v>164</v>
      </c>
      <c r="BM155" s="229" t="s">
        <v>747</v>
      </c>
    </row>
    <row r="156" s="2" customFormat="1">
      <c r="A156" s="38"/>
      <c r="B156" s="39"/>
      <c r="C156" s="40"/>
      <c r="D156" s="231" t="s">
        <v>167</v>
      </c>
      <c r="E156" s="40"/>
      <c r="F156" s="232" t="s">
        <v>192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167</v>
      </c>
      <c r="AU156" s="17" t="s">
        <v>165</v>
      </c>
    </row>
    <row r="157" s="2" customFormat="1" ht="24.15" customHeight="1">
      <c r="A157" s="38"/>
      <c r="B157" s="39"/>
      <c r="C157" s="218" t="s">
        <v>157</v>
      </c>
      <c r="D157" s="218" t="s">
        <v>159</v>
      </c>
      <c r="E157" s="219" t="s">
        <v>194</v>
      </c>
      <c r="F157" s="220" t="s">
        <v>195</v>
      </c>
      <c r="G157" s="221" t="s">
        <v>186</v>
      </c>
      <c r="H157" s="222">
        <v>11.9</v>
      </c>
      <c r="I157" s="223"/>
      <c r="J157" s="224">
        <f>ROUND(I157*H157,2)</f>
        <v>0</v>
      </c>
      <c r="K157" s="220" t="s">
        <v>177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164</v>
      </c>
      <c r="AT157" s="229" t="s">
        <v>159</v>
      </c>
      <c r="AU157" s="229" t="s">
        <v>165</v>
      </c>
      <c r="AY157" s="17" t="s">
        <v>156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165</v>
      </c>
      <c r="BK157" s="230">
        <f>ROUND(I157*H157,2)</f>
        <v>0</v>
      </c>
      <c r="BL157" s="17" t="s">
        <v>164</v>
      </c>
      <c r="BM157" s="229" t="s">
        <v>748</v>
      </c>
    </row>
    <row r="158" s="2" customFormat="1">
      <c r="A158" s="38"/>
      <c r="B158" s="39"/>
      <c r="C158" s="40"/>
      <c r="D158" s="231" t="s">
        <v>167</v>
      </c>
      <c r="E158" s="40"/>
      <c r="F158" s="232" t="s">
        <v>197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167</v>
      </c>
      <c r="AU158" s="17" t="s">
        <v>165</v>
      </c>
    </row>
    <row r="159" s="13" customFormat="1">
      <c r="A159" s="13"/>
      <c r="B159" s="237"/>
      <c r="C159" s="238"/>
      <c r="D159" s="231" t="s">
        <v>170</v>
      </c>
      <c r="E159" s="239" t="s">
        <v>1</v>
      </c>
      <c r="F159" s="240" t="s">
        <v>198</v>
      </c>
      <c r="G159" s="238"/>
      <c r="H159" s="239" t="s">
        <v>1</v>
      </c>
      <c r="I159" s="241"/>
      <c r="J159" s="238"/>
      <c r="K159" s="238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170</v>
      </c>
      <c r="AU159" s="246" t="s">
        <v>165</v>
      </c>
      <c r="AV159" s="13" t="s">
        <v>85</v>
      </c>
      <c r="AW159" s="13" t="s">
        <v>33</v>
      </c>
      <c r="AX159" s="13" t="s">
        <v>77</v>
      </c>
      <c r="AY159" s="246" t="s">
        <v>156</v>
      </c>
    </row>
    <row r="160" s="14" customFormat="1">
      <c r="A160" s="14"/>
      <c r="B160" s="247"/>
      <c r="C160" s="248"/>
      <c r="D160" s="231" t="s">
        <v>170</v>
      </c>
      <c r="E160" s="249" t="s">
        <v>1</v>
      </c>
      <c r="F160" s="250" t="s">
        <v>749</v>
      </c>
      <c r="G160" s="248"/>
      <c r="H160" s="251">
        <v>11.9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7" t="s">
        <v>170</v>
      </c>
      <c r="AU160" s="257" t="s">
        <v>165</v>
      </c>
      <c r="AV160" s="14" t="s">
        <v>165</v>
      </c>
      <c r="AW160" s="14" t="s">
        <v>33</v>
      </c>
      <c r="AX160" s="14" t="s">
        <v>85</v>
      </c>
      <c r="AY160" s="257" t="s">
        <v>156</v>
      </c>
    </row>
    <row r="161" s="2" customFormat="1" ht="24.15" customHeight="1">
      <c r="A161" s="38"/>
      <c r="B161" s="39"/>
      <c r="C161" s="218" t="s">
        <v>111</v>
      </c>
      <c r="D161" s="218" t="s">
        <v>159</v>
      </c>
      <c r="E161" s="219" t="s">
        <v>201</v>
      </c>
      <c r="F161" s="220" t="s">
        <v>202</v>
      </c>
      <c r="G161" s="221" t="s">
        <v>186</v>
      </c>
      <c r="H161" s="222">
        <v>0.59499999999999997</v>
      </c>
      <c r="I161" s="223"/>
      <c r="J161" s="224">
        <f>ROUND(I161*H161,2)</f>
        <v>0</v>
      </c>
      <c r="K161" s="220" t="s">
        <v>177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164</v>
      </c>
      <c r="AT161" s="229" t="s">
        <v>159</v>
      </c>
      <c r="AU161" s="229" t="s">
        <v>165</v>
      </c>
      <c r="AY161" s="17" t="s">
        <v>156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165</v>
      </c>
      <c r="BK161" s="230">
        <f>ROUND(I161*H161,2)</f>
        <v>0</v>
      </c>
      <c r="BL161" s="17" t="s">
        <v>164</v>
      </c>
      <c r="BM161" s="229" t="s">
        <v>750</v>
      </c>
    </row>
    <row r="162" s="2" customFormat="1">
      <c r="A162" s="38"/>
      <c r="B162" s="39"/>
      <c r="C162" s="40"/>
      <c r="D162" s="231" t="s">
        <v>167</v>
      </c>
      <c r="E162" s="40"/>
      <c r="F162" s="232" t="s">
        <v>204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167</v>
      </c>
      <c r="AU162" s="17" t="s">
        <v>165</v>
      </c>
    </row>
    <row r="163" s="12" customFormat="1" ht="22.8" customHeight="1">
      <c r="A163" s="12"/>
      <c r="B163" s="202"/>
      <c r="C163" s="203"/>
      <c r="D163" s="204" t="s">
        <v>76</v>
      </c>
      <c r="E163" s="216" t="s">
        <v>205</v>
      </c>
      <c r="F163" s="216" t="s">
        <v>206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SUM(P164:P165)</f>
        <v>0</v>
      </c>
      <c r="Q163" s="210"/>
      <c r="R163" s="211">
        <f>SUM(R164:R165)</f>
        <v>0</v>
      </c>
      <c r="S163" s="210"/>
      <c r="T163" s="212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85</v>
      </c>
      <c r="AT163" s="214" t="s">
        <v>76</v>
      </c>
      <c r="AU163" s="214" t="s">
        <v>85</v>
      </c>
      <c r="AY163" s="213" t="s">
        <v>156</v>
      </c>
      <c r="BK163" s="215">
        <f>SUM(BK164:BK165)</f>
        <v>0</v>
      </c>
    </row>
    <row r="164" s="2" customFormat="1" ht="16.5" customHeight="1">
      <c r="A164" s="38"/>
      <c r="B164" s="39"/>
      <c r="C164" s="218" t="s">
        <v>114</v>
      </c>
      <c r="D164" s="218" t="s">
        <v>159</v>
      </c>
      <c r="E164" s="219" t="s">
        <v>208</v>
      </c>
      <c r="F164" s="220" t="s">
        <v>209</v>
      </c>
      <c r="G164" s="221" t="s">
        <v>186</v>
      </c>
      <c r="H164" s="222">
        <v>0.34200000000000003</v>
      </c>
      <c r="I164" s="223"/>
      <c r="J164" s="224">
        <f>ROUND(I164*H164,2)</f>
        <v>0</v>
      </c>
      <c r="K164" s="220" t="s">
        <v>177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164</v>
      </c>
      <c r="AT164" s="229" t="s">
        <v>159</v>
      </c>
      <c r="AU164" s="229" t="s">
        <v>165</v>
      </c>
      <c r="AY164" s="17" t="s">
        <v>156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165</v>
      </c>
      <c r="BK164" s="230">
        <f>ROUND(I164*H164,2)</f>
        <v>0</v>
      </c>
      <c r="BL164" s="17" t="s">
        <v>164</v>
      </c>
      <c r="BM164" s="229" t="s">
        <v>751</v>
      </c>
    </row>
    <row r="165" s="2" customFormat="1">
      <c r="A165" s="38"/>
      <c r="B165" s="39"/>
      <c r="C165" s="40"/>
      <c r="D165" s="231" t="s">
        <v>167</v>
      </c>
      <c r="E165" s="40"/>
      <c r="F165" s="232" t="s">
        <v>211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167</v>
      </c>
      <c r="AU165" s="17" t="s">
        <v>165</v>
      </c>
    </row>
    <row r="166" s="12" customFormat="1" ht="25.92" customHeight="1">
      <c r="A166" s="12"/>
      <c r="B166" s="202"/>
      <c r="C166" s="203"/>
      <c r="D166" s="204" t="s">
        <v>76</v>
      </c>
      <c r="E166" s="205" t="s">
        <v>212</v>
      </c>
      <c r="F166" s="205" t="s">
        <v>213</v>
      </c>
      <c r="G166" s="203"/>
      <c r="H166" s="203"/>
      <c r="I166" s="206"/>
      <c r="J166" s="207">
        <f>BK166</f>
        <v>0</v>
      </c>
      <c r="K166" s="203"/>
      <c r="L166" s="208"/>
      <c r="M166" s="209"/>
      <c r="N166" s="210"/>
      <c r="O166" s="210"/>
      <c r="P166" s="211">
        <f>P167+P186+P203+P206</f>
        <v>0</v>
      </c>
      <c r="Q166" s="210"/>
      <c r="R166" s="211">
        <f>R167+R186+R203+R206</f>
        <v>0.29379271000000001</v>
      </c>
      <c r="S166" s="210"/>
      <c r="T166" s="212">
        <f>T167+T186+T203+T206</f>
        <v>0.22625000000000001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165</v>
      </c>
      <c r="AT166" s="214" t="s">
        <v>76</v>
      </c>
      <c r="AU166" s="214" t="s">
        <v>77</v>
      </c>
      <c r="AY166" s="213" t="s">
        <v>156</v>
      </c>
      <c r="BK166" s="215">
        <f>BK167+BK186+BK203+BK206</f>
        <v>0</v>
      </c>
    </row>
    <row r="167" s="12" customFormat="1" ht="22.8" customHeight="1">
      <c r="A167" s="12"/>
      <c r="B167" s="202"/>
      <c r="C167" s="203"/>
      <c r="D167" s="204" t="s">
        <v>76</v>
      </c>
      <c r="E167" s="216" t="s">
        <v>214</v>
      </c>
      <c r="F167" s="216" t="s">
        <v>215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SUM(P168:P185)</f>
        <v>0</v>
      </c>
      <c r="Q167" s="210"/>
      <c r="R167" s="211">
        <f>SUM(R168:R185)</f>
        <v>0.012290000000000001</v>
      </c>
      <c r="S167" s="210"/>
      <c r="T167" s="212">
        <f>SUM(T168:T185)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165</v>
      </c>
      <c r="AT167" s="214" t="s">
        <v>76</v>
      </c>
      <c r="AU167" s="214" t="s">
        <v>85</v>
      </c>
      <c r="AY167" s="213" t="s">
        <v>156</v>
      </c>
      <c r="BK167" s="215">
        <f>SUM(BK168:BK185)</f>
        <v>0</v>
      </c>
    </row>
    <row r="168" s="2" customFormat="1" ht="33" customHeight="1">
      <c r="A168" s="38"/>
      <c r="B168" s="39"/>
      <c r="C168" s="218" t="s">
        <v>117</v>
      </c>
      <c r="D168" s="218" t="s">
        <v>159</v>
      </c>
      <c r="E168" s="219" t="s">
        <v>560</v>
      </c>
      <c r="F168" s="220" t="s">
        <v>561</v>
      </c>
      <c r="G168" s="221" t="s">
        <v>219</v>
      </c>
      <c r="H168" s="222">
        <v>1</v>
      </c>
      <c r="I168" s="223"/>
      <c r="J168" s="224">
        <f>ROUND(I168*H168,2)</f>
        <v>0</v>
      </c>
      <c r="K168" s="220" t="s">
        <v>177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0.0018600000000000001</v>
      </c>
      <c r="R168" s="227">
        <f>Q168*H168</f>
        <v>0.0018600000000000001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220</v>
      </c>
      <c r="AT168" s="229" t="s">
        <v>159</v>
      </c>
      <c r="AU168" s="229" t="s">
        <v>165</v>
      </c>
      <c r="AY168" s="17" t="s">
        <v>156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165</v>
      </c>
      <c r="BK168" s="230">
        <f>ROUND(I168*H168,2)</f>
        <v>0</v>
      </c>
      <c r="BL168" s="17" t="s">
        <v>220</v>
      </c>
      <c r="BM168" s="229" t="s">
        <v>752</v>
      </c>
    </row>
    <row r="169" s="2" customFormat="1">
      <c r="A169" s="38"/>
      <c r="B169" s="39"/>
      <c r="C169" s="40"/>
      <c r="D169" s="231" t="s">
        <v>167</v>
      </c>
      <c r="E169" s="40"/>
      <c r="F169" s="232" t="s">
        <v>563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167</v>
      </c>
      <c r="AU169" s="17" t="s">
        <v>165</v>
      </c>
    </row>
    <row r="170" s="13" customFormat="1">
      <c r="A170" s="13"/>
      <c r="B170" s="237"/>
      <c r="C170" s="238"/>
      <c r="D170" s="231" t="s">
        <v>170</v>
      </c>
      <c r="E170" s="239" t="s">
        <v>1</v>
      </c>
      <c r="F170" s="240" t="s">
        <v>753</v>
      </c>
      <c r="G170" s="238"/>
      <c r="H170" s="239" t="s">
        <v>1</v>
      </c>
      <c r="I170" s="241"/>
      <c r="J170" s="238"/>
      <c r="K170" s="238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170</v>
      </c>
      <c r="AU170" s="246" t="s">
        <v>165</v>
      </c>
      <c r="AV170" s="13" t="s">
        <v>85</v>
      </c>
      <c r="AW170" s="13" t="s">
        <v>33</v>
      </c>
      <c r="AX170" s="13" t="s">
        <v>77</v>
      </c>
      <c r="AY170" s="246" t="s">
        <v>156</v>
      </c>
    </row>
    <row r="171" s="14" customFormat="1">
      <c r="A171" s="14"/>
      <c r="B171" s="247"/>
      <c r="C171" s="248"/>
      <c r="D171" s="231" t="s">
        <v>170</v>
      </c>
      <c r="E171" s="249" t="s">
        <v>1</v>
      </c>
      <c r="F171" s="250" t="s">
        <v>85</v>
      </c>
      <c r="G171" s="248"/>
      <c r="H171" s="251">
        <v>1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170</v>
      </c>
      <c r="AU171" s="257" t="s">
        <v>165</v>
      </c>
      <c r="AV171" s="14" t="s">
        <v>165</v>
      </c>
      <c r="AW171" s="14" t="s">
        <v>33</v>
      </c>
      <c r="AX171" s="14" t="s">
        <v>85</v>
      </c>
      <c r="AY171" s="257" t="s">
        <v>156</v>
      </c>
    </row>
    <row r="172" s="2" customFormat="1" ht="24.15" customHeight="1">
      <c r="A172" s="38"/>
      <c r="B172" s="39"/>
      <c r="C172" s="218" t="s">
        <v>242</v>
      </c>
      <c r="D172" s="218" t="s">
        <v>159</v>
      </c>
      <c r="E172" s="219" t="s">
        <v>229</v>
      </c>
      <c r="F172" s="220" t="s">
        <v>230</v>
      </c>
      <c r="G172" s="221" t="s">
        <v>176</v>
      </c>
      <c r="H172" s="222">
        <v>12</v>
      </c>
      <c r="I172" s="223"/>
      <c r="J172" s="224">
        <f>ROUND(I172*H172,2)</f>
        <v>0</v>
      </c>
      <c r="K172" s="220" t="s">
        <v>177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0.00072999999999999996</v>
      </c>
      <c r="R172" s="227">
        <f>Q172*H172</f>
        <v>0.0087600000000000004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220</v>
      </c>
      <c r="AT172" s="229" t="s">
        <v>159</v>
      </c>
      <c r="AU172" s="229" t="s">
        <v>165</v>
      </c>
      <c r="AY172" s="17" t="s">
        <v>156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165</v>
      </c>
      <c r="BK172" s="230">
        <f>ROUND(I172*H172,2)</f>
        <v>0</v>
      </c>
      <c r="BL172" s="17" t="s">
        <v>220</v>
      </c>
      <c r="BM172" s="229" t="s">
        <v>754</v>
      </c>
    </row>
    <row r="173" s="2" customFormat="1">
      <c r="A173" s="38"/>
      <c r="B173" s="39"/>
      <c r="C173" s="40"/>
      <c r="D173" s="231" t="s">
        <v>167</v>
      </c>
      <c r="E173" s="40"/>
      <c r="F173" s="232" t="s">
        <v>232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167</v>
      </c>
      <c r="AU173" s="17" t="s">
        <v>165</v>
      </c>
    </row>
    <row r="174" s="13" customFormat="1">
      <c r="A174" s="13"/>
      <c r="B174" s="237"/>
      <c r="C174" s="238"/>
      <c r="D174" s="231" t="s">
        <v>170</v>
      </c>
      <c r="E174" s="239" t="s">
        <v>1</v>
      </c>
      <c r="F174" s="240" t="s">
        <v>755</v>
      </c>
      <c r="G174" s="238"/>
      <c r="H174" s="239" t="s">
        <v>1</v>
      </c>
      <c r="I174" s="241"/>
      <c r="J174" s="238"/>
      <c r="K174" s="238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170</v>
      </c>
      <c r="AU174" s="246" t="s">
        <v>165</v>
      </c>
      <c r="AV174" s="13" t="s">
        <v>85</v>
      </c>
      <c r="AW174" s="13" t="s">
        <v>33</v>
      </c>
      <c r="AX174" s="13" t="s">
        <v>77</v>
      </c>
      <c r="AY174" s="246" t="s">
        <v>156</v>
      </c>
    </row>
    <row r="175" s="14" customFormat="1">
      <c r="A175" s="14"/>
      <c r="B175" s="247"/>
      <c r="C175" s="248"/>
      <c r="D175" s="231" t="s">
        <v>170</v>
      </c>
      <c r="E175" s="249" t="s">
        <v>1</v>
      </c>
      <c r="F175" s="250" t="s">
        <v>117</v>
      </c>
      <c r="G175" s="248"/>
      <c r="H175" s="251">
        <v>12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170</v>
      </c>
      <c r="AU175" s="257" t="s">
        <v>165</v>
      </c>
      <c r="AV175" s="14" t="s">
        <v>165</v>
      </c>
      <c r="AW175" s="14" t="s">
        <v>33</v>
      </c>
      <c r="AX175" s="14" t="s">
        <v>85</v>
      </c>
      <c r="AY175" s="257" t="s">
        <v>156</v>
      </c>
    </row>
    <row r="176" s="2" customFormat="1" ht="37.8" customHeight="1">
      <c r="A176" s="38"/>
      <c r="B176" s="39"/>
      <c r="C176" s="218" t="s">
        <v>247</v>
      </c>
      <c r="D176" s="218" t="s">
        <v>159</v>
      </c>
      <c r="E176" s="219" t="s">
        <v>234</v>
      </c>
      <c r="F176" s="220" t="s">
        <v>235</v>
      </c>
      <c r="G176" s="221" t="s">
        <v>176</v>
      </c>
      <c r="H176" s="222">
        <v>12</v>
      </c>
      <c r="I176" s="223"/>
      <c r="J176" s="224">
        <f>ROUND(I176*H176,2)</f>
        <v>0</v>
      </c>
      <c r="K176" s="220" t="s">
        <v>177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0.00012</v>
      </c>
      <c r="R176" s="227">
        <f>Q176*H176</f>
        <v>0.0014400000000000001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220</v>
      </c>
      <c r="AT176" s="229" t="s">
        <v>159</v>
      </c>
      <c r="AU176" s="229" t="s">
        <v>165</v>
      </c>
      <c r="AY176" s="17" t="s">
        <v>156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165</v>
      </c>
      <c r="BK176" s="230">
        <f>ROUND(I176*H176,2)</f>
        <v>0</v>
      </c>
      <c r="BL176" s="17" t="s">
        <v>220</v>
      </c>
      <c r="BM176" s="229" t="s">
        <v>756</v>
      </c>
    </row>
    <row r="177" s="2" customFormat="1">
      <c r="A177" s="38"/>
      <c r="B177" s="39"/>
      <c r="C177" s="40"/>
      <c r="D177" s="231" t="s">
        <v>167</v>
      </c>
      <c r="E177" s="40"/>
      <c r="F177" s="232" t="s">
        <v>237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167</v>
      </c>
      <c r="AU177" s="17" t="s">
        <v>165</v>
      </c>
    </row>
    <row r="178" s="2" customFormat="1" ht="16.5" customHeight="1">
      <c r="A178" s="38"/>
      <c r="B178" s="39"/>
      <c r="C178" s="218" t="s">
        <v>8</v>
      </c>
      <c r="D178" s="218" t="s">
        <v>159</v>
      </c>
      <c r="E178" s="219" t="s">
        <v>243</v>
      </c>
      <c r="F178" s="220" t="s">
        <v>244</v>
      </c>
      <c r="G178" s="221" t="s">
        <v>219</v>
      </c>
      <c r="H178" s="222">
        <v>1</v>
      </c>
      <c r="I178" s="223"/>
      <c r="J178" s="224">
        <f>ROUND(I178*H178,2)</f>
        <v>0</v>
      </c>
      <c r="K178" s="220" t="s">
        <v>177</v>
      </c>
      <c r="L178" s="44"/>
      <c r="M178" s="225" t="s">
        <v>1</v>
      </c>
      <c r="N178" s="226" t="s">
        <v>43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220</v>
      </c>
      <c r="AT178" s="229" t="s">
        <v>159</v>
      </c>
      <c r="AU178" s="229" t="s">
        <v>165</v>
      </c>
      <c r="AY178" s="17" t="s">
        <v>156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165</v>
      </c>
      <c r="BK178" s="230">
        <f>ROUND(I178*H178,2)</f>
        <v>0</v>
      </c>
      <c r="BL178" s="17" t="s">
        <v>220</v>
      </c>
      <c r="BM178" s="229" t="s">
        <v>757</v>
      </c>
    </row>
    <row r="179" s="2" customFormat="1">
      <c r="A179" s="38"/>
      <c r="B179" s="39"/>
      <c r="C179" s="40"/>
      <c r="D179" s="231" t="s">
        <v>167</v>
      </c>
      <c r="E179" s="40"/>
      <c r="F179" s="232" t="s">
        <v>246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167</v>
      </c>
      <c r="AU179" s="17" t="s">
        <v>165</v>
      </c>
    </row>
    <row r="180" s="2" customFormat="1" ht="24.15" customHeight="1">
      <c r="A180" s="38"/>
      <c r="B180" s="39"/>
      <c r="C180" s="218" t="s">
        <v>220</v>
      </c>
      <c r="D180" s="218" t="s">
        <v>159</v>
      </c>
      <c r="E180" s="219" t="s">
        <v>248</v>
      </c>
      <c r="F180" s="220" t="s">
        <v>249</v>
      </c>
      <c r="G180" s="221" t="s">
        <v>219</v>
      </c>
      <c r="H180" s="222">
        <v>1</v>
      </c>
      <c r="I180" s="223"/>
      <c r="J180" s="224">
        <f>ROUND(I180*H180,2)</f>
        <v>0</v>
      </c>
      <c r="K180" s="220" t="s">
        <v>177</v>
      </c>
      <c r="L180" s="44"/>
      <c r="M180" s="225" t="s">
        <v>1</v>
      </c>
      <c r="N180" s="226" t="s">
        <v>43</v>
      </c>
      <c r="O180" s="91"/>
      <c r="P180" s="227">
        <f>O180*H180</f>
        <v>0</v>
      </c>
      <c r="Q180" s="227">
        <v>0.00023000000000000001</v>
      </c>
      <c r="R180" s="227">
        <f>Q180*H180</f>
        <v>0.00023000000000000001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220</v>
      </c>
      <c r="AT180" s="229" t="s">
        <v>159</v>
      </c>
      <c r="AU180" s="229" t="s">
        <v>165</v>
      </c>
      <c r="AY180" s="17" t="s">
        <v>156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165</v>
      </c>
      <c r="BK180" s="230">
        <f>ROUND(I180*H180,2)</f>
        <v>0</v>
      </c>
      <c r="BL180" s="17" t="s">
        <v>220</v>
      </c>
      <c r="BM180" s="229" t="s">
        <v>758</v>
      </c>
    </row>
    <row r="181" s="2" customFormat="1">
      <c r="A181" s="38"/>
      <c r="B181" s="39"/>
      <c r="C181" s="40"/>
      <c r="D181" s="231" t="s">
        <v>167</v>
      </c>
      <c r="E181" s="40"/>
      <c r="F181" s="232" t="s">
        <v>251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167</v>
      </c>
      <c r="AU181" s="17" t="s">
        <v>165</v>
      </c>
    </row>
    <row r="182" s="13" customFormat="1">
      <c r="A182" s="13"/>
      <c r="B182" s="237"/>
      <c r="C182" s="238"/>
      <c r="D182" s="231" t="s">
        <v>170</v>
      </c>
      <c r="E182" s="239" t="s">
        <v>1</v>
      </c>
      <c r="F182" s="240" t="s">
        <v>759</v>
      </c>
      <c r="G182" s="238"/>
      <c r="H182" s="239" t="s">
        <v>1</v>
      </c>
      <c r="I182" s="241"/>
      <c r="J182" s="238"/>
      <c r="K182" s="238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170</v>
      </c>
      <c r="AU182" s="246" t="s">
        <v>165</v>
      </c>
      <c r="AV182" s="13" t="s">
        <v>85</v>
      </c>
      <c r="AW182" s="13" t="s">
        <v>33</v>
      </c>
      <c r="AX182" s="13" t="s">
        <v>77</v>
      </c>
      <c r="AY182" s="246" t="s">
        <v>156</v>
      </c>
    </row>
    <row r="183" s="14" customFormat="1">
      <c r="A183" s="14"/>
      <c r="B183" s="247"/>
      <c r="C183" s="248"/>
      <c r="D183" s="231" t="s">
        <v>170</v>
      </c>
      <c r="E183" s="249" t="s">
        <v>1</v>
      </c>
      <c r="F183" s="250" t="s">
        <v>85</v>
      </c>
      <c r="G183" s="248"/>
      <c r="H183" s="251">
        <v>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170</v>
      </c>
      <c r="AU183" s="257" t="s">
        <v>165</v>
      </c>
      <c r="AV183" s="14" t="s">
        <v>165</v>
      </c>
      <c r="AW183" s="14" t="s">
        <v>33</v>
      </c>
      <c r="AX183" s="14" t="s">
        <v>85</v>
      </c>
      <c r="AY183" s="257" t="s">
        <v>156</v>
      </c>
    </row>
    <row r="184" s="2" customFormat="1" ht="24.15" customHeight="1">
      <c r="A184" s="38"/>
      <c r="B184" s="39"/>
      <c r="C184" s="218" t="s">
        <v>264</v>
      </c>
      <c r="D184" s="218" t="s">
        <v>159</v>
      </c>
      <c r="E184" s="219" t="s">
        <v>253</v>
      </c>
      <c r="F184" s="220" t="s">
        <v>254</v>
      </c>
      <c r="G184" s="221" t="s">
        <v>255</v>
      </c>
      <c r="H184" s="268"/>
      <c r="I184" s="223"/>
      <c r="J184" s="224">
        <f>ROUND(I184*H184,2)</f>
        <v>0</v>
      </c>
      <c r="K184" s="220" t="s">
        <v>177</v>
      </c>
      <c r="L184" s="44"/>
      <c r="M184" s="225" t="s">
        <v>1</v>
      </c>
      <c r="N184" s="226" t="s">
        <v>43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220</v>
      </c>
      <c r="AT184" s="229" t="s">
        <v>159</v>
      </c>
      <c r="AU184" s="229" t="s">
        <v>165</v>
      </c>
      <c r="AY184" s="17" t="s">
        <v>156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165</v>
      </c>
      <c r="BK184" s="230">
        <f>ROUND(I184*H184,2)</f>
        <v>0</v>
      </c>
      <c r="BL184" s="17" t="s">
        <v>220</v>
      </c>
      <c r="BM184" s="229" t="s">
        <v>760</v>
      </c>
    </row>
    <row r="185" s="2" customFormat="1">
      <c r="A185" s="38"/>
      <c r="B185" s="39"/>
      <c r="C185" s="40"/>
      <c r="D185" s="231" t="s">
        <v>167</v>
      </c>
      <c r="E185" s="40"/>
      <c r="F185" s="232" t="s">
        <v>257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167</v>
      </c>
      <c r="AU185" s="17" t="s">
        <v>165</v>
      </c>
    </row>
    <row r="186" s="12" customFormat="1" ht="22.8" customHeight="1">
      <c r="A186" s="12"/>
      <c r="B186" s="202"/>
      <c r="C186" s="203"/>
      <c r="D186" s="204" t="s">
        <v>76</v>
      </c>
      <c r="E186" s="216" t="s">
        <v>258</v>
      </c>
      <c r="F186" s="216" t="s">
        <v>259</v>
      </c>
      <c r="G186" s="203"/>
      <c r="H186" s="203"/>
      <c r="I186" s="206"/>
      <c r="J186" s="217">
        <f>BK186</f>
        <v>0</v>
      </c>
      <c r="K186" s="203"/>
      <c r="L186" s="208"/>
      <c r="M186" s="209"/>
      <c r="N186" s="210"/>
      <c r="O186" s="210"/>
      <c r="P186" s="211">
        <f>SUM(P187:P202)</f>
        <v>0</v>
      </c>
      <c r="Q186" s="210"/>
      <c r="R186" s="211">
        <f>SUM(R187:R202)</f>
        <v>0.27461270999999998</v>
      </c>
      <c r="S186" s="210"/>
      <c r="T186" s="212">
        <f>SUM(T187:T202)</f>
        <v>0.22625000000000001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3" t="s">
        <v>165</v>
      </c>
      <c r="AT186" s="214" t="s">
        <v>76</v>
      </c>
      <c r="AU186" s="214" t="s">
        <v>85</v>
      </c>
      <c r="AY186" s="213" t="s">
        <v>156</v>
      </c>
      <c r="BK186" s="215">
        <f>SUM(BK187:BK202)</f>
        <v>0</v>
      </c>
    </row>
    <row r="187" s="2" customFormat="1" ht="16.5" customHeight="1">
      <c r="A187" s="38"/>
      <c r="B187" s="39"/>
      <c r="C187" s="218" t="s">
        <v>270</v>
      </c>
      <c r="D187" s="218" t="s">
        <v>159</v>
      </c>
      <c r="E187" s="219" t="s">
        <v>277</v>
      </c>
      <c r="F187" s="220" t="s">
        <v>278</v>
      </c>
      <c r="G187" s="221" t="s">
        <v>162</v>
      </c>
      <c r="H187" s="222">
        <v>1</v>
      </c>
      <c r="I187" s="223"/>
      <c r="J187" s="224">
        <f>ROUND(I187*H187,2)</f>
        <v>0</v>
      </c>
      <c r="K187" s="220" t="s">
        <v>177</v>
      </c>
      <c r="L187" s="44"/>
      <c r="M187" s="225" t="s">
        <v>1</v>
      </c>
      <c r="N187" s="226" t="s">
        <v>43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220</v>
      </c>
      <c r="AT187" s="229" t="s">
        <v>159</v>
      </c>
      <c r="AU187" s="229" t="s">
        <v>165</v>
      </c>
      <c r="AY187" s="17" t="s">
        <v>156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165</v>
      </c>
      <c r="BK187" s="230">
        <f>ROUND(I187*H187,2)</f>
        <v>0</v>
      </c>
      <c r="BL187" s="17" t="s">
        <v>220</v>
      </c>
      <c r="BM187" s="229" t="s">
        <v>761</v>
      </c>
    </row>
    <row r="188" s="2" customFormat="1">
      <c r="A188" s="38"/>
      <c r="B188" s="39"/>
      <c r="C188" s="40"/>
      <c r="D188" s="231" t="s">
        <v>167</v>
      </c>
      <c r="E188" s="40"/>
      <c r="F188" s="232" t="s">
        <v>280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167</v>
      </c>
      <c r="AU188" s="17" t="s">
        <v>165</v>
      </c>
    </row>
    <row r="189" s="2" customFormat="1" ht="24.15" customHeight="1">
      <c r="A189" s="38"/>
      <c r="B189" s="39"/>
      <c r="C189" s="218" t="s">
        <v>276</v>
      </c>
      <c r="D189" s="218" t="s">
        <v>159</v>
      </c>
      <c r="E189" s="219" t="s">
        <v>265</v>
      </c>
      <c r="F189" s="220" t="s">
        <v>266</v>
      </c>
      <c r="G189" s="221" t="s">
        <v>219</v>
      </c>
      <c r="H189" s="222">
        <v>1</v>
      </c>
      <c r="I189" s="223"/>
      <c r="J189" s="224">
        <f>ROUND(I189*H189,2)</f>
        <v>0</v>
      </c>
      <c r="K189" s="220" t="s">
        <v>177</v>
      </c>
      <c r="L189" s="44"/>
      <c r="M189" s="225" t="s">
        <v>1</v>
      </c>
      <c r="N189" s="226" t="s">
        <v>43</v>
      </c>
      <c r="O189" s="91"/>
      <c r="P189" s="227">
        <f>O189*H189</f>
        <v>0</v>
      </c>
      <c r="Q189" s="227">
        <v>0.00017000000000000001</v>
      </c>
      <c r="R189" s="227">
        <f>Q189*H189</f>
        <v>0.00017000000000000001</v>
      </c>
      <c r="S189" s="227">
        <v>0.22625000000000001</v>
      </c>
      <c r="T189" s="228">
        <f>S189*H189</f>
        <v>0.22625000000000001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220</v>
      </c>
      <c r="AT189" s="229" t="s">
        <v>159</v>
      </c>
      <c r="AU189" s="229" t="s">
        <v>165</v>
      </c>
      <c r="AY189" s="17" t="s">
        <v>156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165</v>
      </c>
      <c r="BK189" s="230">
        <f>ROUND(I189*H189,2)</f>
        <v>0</v>
      </c>
      <c r="BL189" s="17" t="s">
        <v>220</v>
      </c>
      <c r="BM189" s="229" t="s">
        <v>762</v>
      </c>
    </row>
    <row r="190" s="2" customFormat="1">
      <c r="A190" s="38"/>
      <c r="B190" s="39"/>
      <c r="C190" s="40"/>
      <c r="D190" s="231" t="s">
        <v>167</v>
      </c>
      <c r="E190" s="40"/>
      <c r="F190" s="232" t="s">
        <v>268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167</v>
      </c>
      <c r="AU190" s="17" t="s">
        <v>165</v>
      </c>
    </row>
    <row r="191" s="13" customFormat="1">
      <c r="A191" s="13"/>
      <c r="B191" s="237"/>
      <c r="C191" s="238"/>
      <c r="D191" s="231" t="s">
        <v>170</v>
      </c>
      <c r="E191" s="239" t="s">
        <v>1</v>
      </c>
      <c r="F191" s="240" t="s">
        <v>699</v>
      </c>
      <c r="G191" s="238"/>
      <c r="H191" s="239" t="s">
        <v>1</v>
      </c>
      <c r="I191" s="241"/>
      <c r="J191" s="238"/>
      <c r="K191" s="238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170</v>
      </c>
      <c r="AU191" s="246" t="s">
        <v>165</v>
      </c>
      <c r="AV191" s="13" t="s">
        <v>85</v>
      </c>
      <c r="AW191" s="13" t="s">
        <v>33</v>
      </c>
      <c r="AX191" s="13" t="s">
        <v>77</v>
      </c>
      <c r="AY191" s="246" t="s">
        <v>156</v>
      </c>
    </row>
    <row r="192" s="14" customFormat="1">
      <c r="A192" s="14"/>
      <c r="B192" s="247"/>
      <c r="C192" s="248"/>
      <c r="D192" s="231" t="s">
        <v>170</v>
      </c>
      <c r="E192" s="249" t="s">
        <v>1</v>
      </c>
      <c r="F192" s="250" t="s">
        <v>85</v>
      </c>
      <c r="G192" s="248"/>
      <c r="H192" s="251">
        <v>1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7" t="s">
        <v>170</v>
      </c>
      <c r="AU192" s="257" t="s">
        <v>165</v>
      </c>
      <c r="AV192" s="14" t="s">
        <v>165</v>
      </c>
      <c r="AW192" s="14" t="s">
        <v>33</v>
      </c>
      <c r="AX192" s="14" t="s">
        <v>85</v>
      </c>
      <c r="AY192" s="257" t="s">
        <v>156</v>
      </c>
    </row>
    <row r="193" s="2" customFormat="1" ht="33" customHeight="1">
      <c r="A193" s="38"/>
      <c r="B193" s="39"/>
      <c r="C193" s="218" t="s">
        <v>281</v>
      </c>
      <c r="D193" s="218" t="s">
        <v>159</v>
      </c>
      <c r="E193" s="219" t="s">
        <v>271</v>
      </c>
      <c r="F193" s="220" t="s">
        <v>272</v>
      </c>
      <c r="G193" s="221" t="s">
        <v>162</v>
      </c>
      <c r="H193" s="222">
        <v>1</v>
      </c>
      <c r="I193" s="223"/>
      <c r="J193" s="224">
        <f>ROUND(I193*H193,2)</f>
        <v>0</v>
      </c>
      <c r="K193" s="220" t="s">
        <v>163</v>
      </c>
      <c r="L193" s="44"/>
      <c r="M193" s="225" t="s">
        <v>1</v>
      </c>
      <c r="N193" s="226" t="s">
        <v>43</v>
      </c>
      <c r="O193" s="91"/>
      <c r="P193" s="227">
        <f>O193*H193</f>
        <v>0</v>
      </c>
      <c r="Q193" s="227">
        <v>0.27444270999999998</v>
      </c>
      <c r="R193" s="227">
        <f>Q193*H193</f>
        <v>0.27444270999999998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220</v>
      </c>
      <c r="AT193" s="229" t="s">
        <v>159</v>
      </c>
      <c r="AU193" s="229" t="s">
        <v>165</v>
      </c>
      <c r="AY193" s="17" t="s">
        <v>156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165</v>
      </c>
      <c r="BK193" s="230">
        <f>ROUND(I193*H193,2)</f>
        <v>0</v>
      </c>
      <c r="BL193" s="17" t="s">
        <v>220</v>
      </c>
      <c r="BM193" s="229" t="s">
        <v>763</v>
      </c>
    </row>
    <row r="194" s="2" customFormat="1">
      <c r="A194" s="38"/>
      <c r="B194" s="39"/>
      <c r="C194" s="40"/>
      <c r="D194" s="231" t="s">
        <v>167</v>
      </c>
      <c r="E194" s="40"/>
      <c r="F194" s="232" t="s">
        <v>274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167</v>
      </c>
      <c r="AU194" s="17" t="s">
        <v>165</v>
      </c>
    </row>
    <row r="195" s="2" customFormat="1" ht="16.5" customHeight="1">
      <c r="A195" s="38"/>
      <c r="B195" s="39"/>
      <c r="C195" s="258" t="s">
        <v>7</v>
      </c>
      <c r="D195" s="258" t="s">
        <v>223</v>
      </c>
      <c r="E195" s="259" t="s">
        <v>701</v>
      </c>
      <c r="F195" s="260" t="s">
        <v>702</v>
      </c>
      <c r="G195" s="261" t="s">
        <v>1</v>
      </c>
      <c r="H195" s="262">
        <v>1</v>
      </c>
      <c r="I195" s="263"/>
      <c r="J195" s="264">
        <f>ROUND(I195*H195,2)</f>
        <v>0</v>
      </c>
      <c r="K195" s="260" t="s">
        <v>163</v>
      </c>
      <c r="L195" s="265"/>
      <c r="M195" s="266" t="s">
        <v>1</v>
      </c>
      <c r="N195" s="267" t="s">
        <v>43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226</v>
      </c>
      <c r="AT195" s="229" t="s">
        <v>223</v>
      </c>
      <c r="AU195" s="229" t="s">
        <v>165</v>
      </c>
      <c r="AY195" s="17" t="s">
        <v>156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165</v>
      </c>
      <c r="BK195" s="230">
        <f>ROUND(I195*H195,2)</f>
        <v>0</v>
      </c>
      <c r="BL195" s="17" t="s">
        <v>220</v>
      </c>
      <c r="BM195" s="229" t="s">
        <v>764</v>
      </c>
    </row>
    <row r="196" s="2" customFormat="1">
      <c r="A196" s="38"/>
      <c r="B196" s="39"/>
      <c r="C196" s="40"/>
      <c r="D196" s="231" t="s">
        <v>167</v>
      </c>
      <c r="E196" s="40"/>
      <c r="F196" s="232" t="s">
        <v>702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167</v>
      </c>
      <c r="AU196" s="17" t="s">
        <v>165</v>
      </c>
    </row>
    <row r="197" s="2" customFormat="1" ht="21.75" customHeight="1">
      <c r="A197" s="38"/>
      <c r="B197" s="39"/>
      <c r="C197" s="218" t="s">
        <v>292</v>
      </c>
      <c r="D197" s="218" t="s">
        <v>159</v>
      </c>
      <c r="E197" s="219" t="s">
        <v>260</v>
      </c>
      <c r="F197" s="220" t="s">
        <v>261</v>
      </c>
      <c r="G197" s="221" t="s">
        <v>219</v>
      </c>
      <c r="H197" s="222">
        <v>1</v>
      </c>
      <c r="I197" s="223"/>
      <c r="J197" s="224">
        <f>ROUND(I197*H197,2)</f>
        <v>0</v>
      </c>
      <c r="K197" s="220" t="s">
        <v>177</v>
      </c>
      <c r="L197" s="44"/>
      <c r="M197" s="225" t="s">
        <v>1</v>
      </c>
      <c r="N197" s="226" t="s">
        <v>43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220</v>
      </c>
      <c r="AT197" s="229" t="s">
        <v>159</v>
      </c>
      <c r="AU197" s="229" t="s">
        <v>165</v>
      </c>
      <c r="AY197" s="17" t="s">
        <v>156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165</v>
      </c>
      <c r="BK197" s="230">
        <f>ROUND(I197*H197,2)</f>
        <v>0</v>
      </c>
      <c r="BL197" s="17" t="s">
        <v>220</v>
      </c>
      <c r="BM197" s="229" t="s">
        <v>765</v>
      </c>
    </row>
    <row r="198" s="2" customFormat="1">
      <c r="A198" s="38"/>
      <c r="B198" s="39"/>
      <c r="C198" s="40"/>
      <c r="D198" s="231" t="s">
        <v>167</v>
      </c>
      <c r="E198" s="40"/>
      <c r="F198" s="232" t="s">
        <v>263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167</v>
      </c>
      <c r="AU198" s="17" t="s">
        <v>165</v>
      </c>
    </row>
    <row r="199" s="2" customFormat="1" ht="24.15" customHeight="1">
      <c r="A199" s="38"/>
      <c r="B199" s="39"/>
      <c r="C199" s="218" t="s">
        <v>299</v>
      </c>
      <c r="D199" s="218" t="s">
        <v>159</v>
      </c>
      <c r="E199" s="219" t="s">
        <v>282</v>
      </c>
      <c r="F199" s="220" t="s">
        <v>283</v>
      </c>
      <c r="G199" s="221" t="s">
        <v>186</v>
      </c>
      <c r="H199" s="222">
        <v>0.64600000000000002</v>
      </c>
      <c r="I199" s="223"/>
      <c r="J199" s="224">
        <f>ROUND(I199*H199,2)</f>
        <v>0</v>
      </c>
      <c r="K199" s="220" t="s">
        <v>177</v>
      </c>
      <c r="L199" s="44"/>
      <c r="M199" s="225" t="s">
        <v>1</v>
      </c>
      <c r="N199" s="226" t="s">
        <v>43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220</v>
      </c>
      <c r="AT199" s="229" t="s">
        <v>159</v>
      </c>
      <c r="AU199" s="229" t="s">
        <v>165</v>
      </c>
      <c r="AY199" s="17" t="s">
        <v>156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165</v>
      </c>
      <c r="BK199" s="230">
        <f>ROUND(I199*H199,2)</f>
        <v>0</v>
      </c>
      <c r="BL199" s="17" t="s">
        <v>220</v>
      </c>
      <c r="BM199" s="229" t="s">
        <v>766</v>
      </c>
    </row>
    <row r="200" s="2" customFormat="1">
      <c r="A200" s="38"/>
      <c r="B200" s="39"/>
      <c r="C200" s="40"/>
      <c r="D200" s="231" t="s">
        <v>167</v>
      </c>
      <c r="E200" s="40"/>
      <c r="F200" s="232" t="s">
        <v>285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167</v>
      </c>
      <c r="AU200" s="17" t="s">
        <v>165</v>
      </c>
    </row>
    <row r="201" s="2" customFormat="1" ht="21.75" customHeight="1">
      <c r="A201" s="38"/>
      <c r="B201" s="39"/>
      <c r="C201" s="218" t="s">
        <v>304</v>
      </c>
      <c r="D201" s="218" t="s">
        <v>159</v>
      </c>
      <c r="E201" s="219" t="s">
        <v>286</v>
      </c>
      <c r="F201" s="220" t="s">
        <v>287</v>
      </c>
      <c r="G201" s="221" t="s">
        <v>255</v>
      </c>
      <c r="H201" s="268"/>
      <c r="I201" s="223"/>
      <c r="J201" s="224">
        <f>ROUND(I201*H201,2)</f>
        <v>0</v>
      </c>
      <c r="K201" s="220" t="s">
        <v>177</v>
      </c>
      <c r="L201" s="44"/>
      <c r="M201" s="225" t="s">
        <v>1</v>
      </c>
      <c r="N201" s="226" t="s">
        <v>43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220</v>
      </c>
      <c r="AT201" s="229" t="s">
        <v>159</v>
      </c>
      <c r="AU201" s="229" t="s">
        <v>165</v>
      </c>
      <c r="AY201" s="17" t="s">
        <v>156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165</v>
      </c>
      <c r="BK201" s="230">
        <f>ROUND(I201*H201,2)</f>
        <v>0</v>
      </c>
      <c r="BL201" s="17" t="s">
        <v>220</v>
      </c>
      <c r="BM201" s="229" t="s">
        <v>767</v>
      </c>
    </row>
    <row r="202" s="2" customFormat="1">
      <c r="A202" s="38"/>
      <c r="B202" s="39"/>
      <c r="C202" s="40"/>
      <c r="D202" s="231" t="s">
        <v>167</v>
      </c>
      <c r="E202" s="40"/>
      <c r="F202" s="232" t="s">
        <v>289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167</v>
      </c>
      <c r="AU202" s="17" t="s">
        <v>165</v>
      </c>
    </row>
    <row r="203" s="12" customFormat="1" ht="22.8" customHeight="1">
      <c r="A203" s="12"/>
      <c r="B203" s="202"/>
      <c r="C203" s="203"/>
      <c r="D203" s="204" t="s">
        <v>76</v>
      </c>
      <c r="E203" s="216" t="s">
        <v>290</v>
      </c>
      <c r="F203" s="216" t="s">
        <v>291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SUM(P204:P205)</f>
        <v>0</v>
      </c>
      <c r="Q203" s="210"/>
      <c r="R203" s="211">
        <f>SUM(R204:R205)</f>
        <v>0.00036000000000000002</v>
      </c>
      <c r="S203" s="210"/>
      <c r="T203" s="212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165</v>
      </c>
      <c r="AT203" s="214" t="s">
        <v>76</v>
      </c>
      <c r="AU203" s="214" t="s">
        <v>85</v>
      </c>
      <c r="AY203" s="213" t="s">
        <v>156</v>
      </c>
      <c r="BK203" s="215">
        <f>SUM(BK204:BK205)</f>
        <v>0</v>
      </c>
    </row>
    <row r="204" s="2" customFormat="1" ht="24.15" customHeight="1">
      <c r="A204" s="38"/>
      <c r="B204" s="39"/>
      <c r="C204" s="218" t="s">
        <v>309</v>
      </c>
      <c r="D204" s="218" t="s">
        <v>159</v>
      </c>
      <c r="E204" s="219" t="s">
        <v>293</v>
      </c>
      <c r="F204" s="220" t="s">
        <v>294</v>
      </c>
      <c r="G204" s="221" t="s">
        <v>219</v>
      </c>
      <c r="H204" s="222">
        <v>1</v>
      </c>
      <c r="I204" s="223"/>
      <c r="J204" s="224">
        <f>ROUND(I204*H204,2)</f>
        <v>0</v>
      </c>
      <c r="K204" s="220" t="s">
        <v>177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0.00036000000000000002</v>
      </c>
      <c r="R204" s="227">
        <f>Q204*H204</f>
        <v>0.00036000000000000002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220</v>
      </c>
      <c r="AT204" s="229" t="s">
        <v>159</v>
      </c>
      <c r="AU204" s="229" t="s">
        <v>165</v>
      </c>
      <c r="AY204" s="17" t="s">
        <v>156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165</v>
      </c>
      <c r="BK204" s="230">
        <f>ROUND(I204*H204,2)</f>
        <v>0</v>
      </c>
      <c r="BL204" s="17" t="s">
        <v>220</v>
      </c>
      <c r="BM204" s="229" t="s">
        <v>768</v>
      </c>
    </row>
    <row r="205" s="2" customFormat="1">
      <c r="A205" s="38"/>
      <c r="B205" s="39"/>
      <c r="C205" s="40"/>
      <c r="D205" s="231" t="s">
        <v>167</v>
      </c>
      <c r="E205" s="40"/>
      <c r="F205" s="232" t="s">
        <v>296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167</v>
      </c>
      <c r="AU205" s="17" t="s">
        <v>165</v>
      </c>
    </row>
    <row r="206" s="12" customFormat="1" ht="22.8" customHeight="1">
      <c r="A206" s="12"/>
      <c r="B206" s="202"/>
      <c r="C206" s="203"/>
      <c r="D206" s="204" t="s">
        <v>76</v>
      </c>
      <c r="E206" s="216" t="s">
        <v>297</v>
      </c>
      <c r="F206" s="216" t="s">
        <v>298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SUM(P207:P234)</f>
        <v>0</v>
      </c>
      <c r="Q206" s="210"/>
      <c r="R206" s="211">
        <f>SUM(R207:R234)</f>
        <v>0.0065300000000000002</v>
      </c>
      <c r="S206" s="210"/>
      <c r="T206" s="212">
        <f>SUM(T207:T234)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165</v>
      </c>
      <c r="AT206" s="214" t="s">
        <v>76</v>
      </c>
      <c r="AU206" s="214" t="s">
        <v>85</v>
      </c>
      <c r="AY206" s="213" t="s">
        <v>156</v>
      </c>
      <c r="BK206" s="215">
        <f>SUM(BK207:BK234)</f>
        <v>0</v>
      </c>
    </row>
    <row r="207" s="2" customFormat="1" ht="24.15" customHeight="1">
      <c r="A207" s="38"/>
      <c r="B207" s="39"/>
      <c r="C207" s="218" t="s">
        <v>314</v>
      </c>
      <c r="D207" s="218" t="s">
        <v>159</v>
      </c>
      <c r="E207" s="219" t="s">
        <v>300</v>
      </c>
      <c r="F207" s="220" t="s">
        <v>301</v>
      </c>
      <c r="G207" s="221" t="s">
        <v>176</v>
      </c>
      <c r="H207" s="222">
        <v>20</v>
      </c>
      <c r="I207" s="223"/>
      <c r="J207" s="224">
        <f>ROUND(I207*H207,2)</f>
        <v>0</v>
      </c>
      <c r="K207" s="220" t="s">
        <v>177</v>
      </c>
      <c r="L207" s="44"/>
      <c r="M207" s="225" t="s">
        <v>1</v>
      </c>
      <c r="N207" s="226" t="s">
        <v>43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220</v>
      </c>
      <c r="AT207" s="229" t="s">
        <v>159</v>
      </c>
      <c r="AU207" s="229" t="s">
        <v>165</v>
      </c>
      <c r="AY207" s="17" t="s">
        <v>156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165</v>
      </c>
      <c r="BK207" s="230">
        <f>ROUND(I207*H207,2)</f>
        <v>0</v>
      </c>
      <c r="BL207" s="17" t="s">
        <v>220</v>
      </c>
      <c r="BM207" s="229" t="s">
        <v>769</v>
      </c>
    </row>
    <row r="208" s="2" customFormat="1">
      <c r="A208" s="38"/>
      <c r="B208" s="39"/>
      <c r="C208" s="40"/>
      <c r="D208" s="231" t="s">
        <v>167</v>
      </c>
      <c r="E208" s="40"/>
      <c r="F208" s="232" t="s">
        <v>303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167</v>
      </c>
      <c r="AU208" s="17" t="s">
        <v>165</v>
      </c>
    </row>
    <row r="209" s="2" customFormat="1" ht="16.5" customHeight="1">
      <c r="A209" s="38"/>
      <c r="B209" s="39"/>
      <c r="C209" s="258" t="s">
        <v>320</v>
      </c>
      <c r="D209" s="258" t="s">
        <v>223</v>
      </c>
      <c r="E209" s="259" t="s">
        <v>305</v>
      </c>
      <c r="F209" s="260" t="s">
        <v>306</v>
      </c>
      <c r="G209" s="261" t="s">
        <v>176</v>
      </c>
      <c r="H209" s="262">
        <v>21</v>
      </c>
      <c r="I209" s="263"/>
      <c r="J209" s="264">
        <f>ROUND(I209*H209,2)</f>
        <v>0</v>
      </c>
      <c r="K209" s="260" t="s">
        <v>177</v>
      </c>
      <c r="L209" s="265"/>
      <c r="M209" s="266" t="s">
        <v>1</v>
      </c>
      <c r="N209" s="267" t="s">
        <v>43</v>
      </c>
      <c r="O209" s="91"/>
      <c r="P209" s="227">
        <f>O209*H209</f>
        <v>0</v>
      </c>
      <c r="Q209" s="227">
        <v>0.00012999999999999999</v>
      </c>
      <c r="R209" s="227">
        <f>Q209*H209</f>
        <v>0.0027299999999999998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226</v>
      </c>
      <c r="AT209" s="229" t="s">
        <v>223</v>
      </c>
      <c r="AU209" s="229" t="s">
        <v>165</v>
      </c>
      <c r="AY209" s="17" t="s">
        <v>156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165</v>
      </c>
      <c r="BK209" s="230">
        <f>ROUND(I209*H209,2)</f>
        <v>0</v>
      </c>
      <c r="BL209" s="17" t="s">
        <v>220</v>
      </c>
      <c r="BM209" s="229" t="s">
        <v>770</v>
      </c>
    </row>
    <row r="210" s="2" customFormat="1">
      <c r="A210" s="38"/>
      <c r="B210" s="39"/>
      <c r="C210" s="40"/>
      <c r="D210" s="231" t="s">
        <v>167</v>
      </c>
      <c r="E210" s="40"/>
      <c r="F210" s="232" t="s">
        <v>306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167</v>
      </c>
      <c r="AU210" s="17" t="s">
        <v>165</v>
      </c>
    </row>
    <row r="211" s="14" customFormat="1">
      <c r="A211" s="14"/>
      <c r="B211" s="247"/>
      <c r="C211" s="248"/>
      <c r="D211" s="231" t="s">
        <v>170</v>
      </c>
      <c r="E211" s="248"/>
      <c r="F211" s="250" t="s">
        <v>582</v>
      </c>
      <c r="G211" s="248"/>
      <c r="H211" s="251">
        <v>21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170</v>
      </c>
      <c r="AU211" s="257" t="s">
        <v>165</v>
      </c>
      <c r="AV211" s="14" t="s">
        <v>165</v>
      </c>
      <c r="AW211" s="14" t="s">
        <v>4</v>
      </c>
      <c r="AX211" s="14" t="s">
        <v>85</v>
      </c>
      <c r="AY211" s="257" t="s">
        <v>156</v>
      </c>
    </row>
    <row r="212" s="2" customFormat="1" ht="24.15" customHeight="1">
      <c r="A212" s="38"/>
      <c r="B212" s="39"/>
      <c r="C212" s="218" t="s">
        <v>327</v>
      </c>
      <c r="D212" s="218" t="s">
        <v>159</v>
      </c>
      <c r="E212" s="219" t="s">
        <v>310</v>
      </c>
      <c r="F212" s="220" t="s">
        <v>311</v>
      </c>
      <c r="G212" s="221" t="s">
        <v>219</v>
      </c>
      <c r="H212" s="222">
        <v>1</v>
      </c>
      <c r="I212" s="223"/>
      <c r="J212" s="224">
        <f>ROUND(I212*H212,2)</f>
        <v>0</v>
      </c>
      <c r="K212" s="220" t="s">
        <v>177</v>
      </c>
      <c r="L212" s="44"/>
      <c r="M212" s="225" t="s">
        <v>1</v>
      </c>
      <c r="N212" s="226" t="s">
        <v>43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220</v>
      </c>
      <c r="AT212" s="229" t="s">
        <v>159</v>
      </c>
      <c r="AU212" s="229" t="s">
        <v>165</v>
      </c>
      <c r="AY212" s="17" t="s">
        <v>156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165</v>
      </c>
      <c r="BK212" s="230">
        <f>ROUND(I212*H212,2)</f>
        <v>0</v>
      </c>
      <c r="BL212" s="17" t="s">
        <v>220</v>
      </c>
      <c r="BM212" s="229" t="s">
        <v>771</v>
      </c>
    </row>
    <row r="213" s="2" customFormat="1">
      <c r="A213" s="38"/>
      <c r="B213" s="39"/>
      <c r="C213" s="40"/>
      <c r="D213" s="231" t="s">
        <v>167</v>
      </c>
      <c r="E213" s="40"/>
      <c r="F213" s="232" t="s">
        <v>313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167</v>
      </c>
      <c r="AU213" s="17" t="s">
        <v>165</v>
      </c>
    </row>
    <row r="214" s="2" customFormat="1" ht="16.5" customHeight="1">
      <c r="A214" s="38"/>
      <c r="B214" s="39"/>
      <c r="C214" s="258" t="s">
        <v>331</v>
      </c>
      <c r="D214" s="258" t="s">
        <v>223</v>
      </c>
      <c r="E214" s="259" t="s">
        <v>315</v>
      </c>
      <c r="F214" s="260" t="s">
        <v>489</v>
      </c>
      <c r="G214" s="261" t="s">
        <v>219</v>
      </c>
      <c r="H214" s="262">
        <v>1</v>
      </c>
      <c r="I214" s="263"/>
      <c r="J214" s="264">
        <f>ROUND(I214*H214,2)</f>
        <v>0</v>
      </c>
      <c r="K214" s="260" t="s">
        <v>317</v>
      </c>
      <c r="L214" s="265"/>
      <c r="M214" s="266" t="s">
        <v>1</v>
      </c>
      <c r="N214" s="267" t="s">
        <v>43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226</v>
      </c>
      <c r="AT214" s="229" t="s">
        <v>223</v>
      </c>
      <c r="AU214" s="229" t="s">
        <v>165</v>
      </c>
      <c r="AY214" s="17" t="s">
        <v>156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165</v>
      </c>
      <c r="BK214" s="230">
        <f>ROUND(I214*H214,2)</f>
        <v>0</v>
      </c>
      <c r="BL214" s="17" t="s">
        <v>220</v>
      </c>
      <c r="BM214" s="229" t="s">
        <v>772</v>
      </c>
    </row>
    <row r="215" s="2" customFormat="1">
      <c r="A215" s="38"/>
      <c r="B215" s="39"/>
      <c r="C215" s="40"/>
      <c r="D215" s="231" t="s">
        <v>167</v>
      </c>
      <c r="E215" s="40"/>
      <c r="F215" s="232" t="s">
        <v>489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167</v>
      </c>
      <c r="AU215" s="17" t="s">
        <v>165</v>
      </c>
    </row>
    <row r="216" s="2" customFormat="1">
      <c r="A216" s="38"/>
      <c r="B216" s="39"/>
      <c r="C216" s="40"/>
      <c r="D216" s="231" t="s">
        <v>168</v>
      </c>
      <c r="E216" s="40"/>
      <c r="F216" s="236" t="s">
        <v>319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168</v>
      </c>
      <c r="AU216" s="17" t="s">
        <v>165</v>
      </c>
    </row>
    <row r="217" s="2" customFormat="1" ht="33" customHeight="1">
      <c r="A217" s="38"/>
      <c r="B217" s="39"/>
      <c r="C217" s="218" t="s">
        <v>336</v>
      </c>
      <c r="D217" s="218" t="s">
        <v>159</v>
      </c>
      <c r="E217" s="219" t="s">
        <v>321</v>
      </c>
      <c r="F217" s="220" t="s">
        <v>322</v>
      </c>
      <c r="G217" s="221" t="s">
        <v>176</v>
      </c>
      <c r="H217" s="222">
        <v>20</v>
      </c>
      <c r="I217" s="223"/>
      <c r="J217" s="224">
        <f>ROUND(I217*H217,2)</f>
        <v>0</v>
      </c>
      <c r="K217" s="220" t="s">
        <v>177</v>
      </c>
      <c r="L217" s="44"/>
      <c r="M217" s="225" t="s">
        <v>1</v>
      </c>
      <c r="N217" s="226" t="s">
        <v>43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220</v>
      </c>
      <c r="AT217" s="229" t="s">
        <v>159</v>
      </c>
      <c r="AU217" s="229" t="s">
        <v>165</v>
      </c>
      <c r="AY217" s="17" t="s">
        <v>156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165</v>
      </c>
      <c r="BK217" s="230">
        <f>ROUND(I217*H217,2)</f>
        <v>0</v>
      </c>
      <c r="BL217" s="17" t="s">
        <v>220</v>
      </c>
      <c r="BM217" s="229" t="s">
        <v>773</v>
      </c>
    </row>
    <row r="218" s="2" customFormat="1">
      <c r="A218" s="38"/>
      <c r="B218" s="39"/>
      <c r="C218" s="40"/>
      <c r="D218" s="231" t="s">
        <v>167</v>
      </c>
      <c r="E218" s="40"/>
      <c r="F218" s="232" t="s">
        <v>324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167</v>
      </c>
      <c r="AU218" s="17" t="s">
        <v>165</v>
      </c>
    </row>
    <row r="219" s="13" customFormat="1">
      <c r="A219" s="13"/>
      <c r="B219" s="237"/>
      <c r="C219" s="238"/>
      <c r="D219" s="231" t="s">
        <v>170</v>
      </c>
      <c r="E219" s="239" t="s">
        <v>1</v>
      </c>
      <c r="F219" s="240" t="s">
        <v>325</v>
      </c>
      <c r="G219" s="238"/>
      <c r="H219" s="239" t="s">
        <v>1</v>
      </c>
      <c r="I219" s="241"/>
      <c r="J219" s="238"/>
      <c r="K219" s="238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170</v>
      </c>
      <c r="AU219" s="246" t="s">
        <v>165</v>
      </c>
      <c r="AV219" s="13" t="s">
        <v>85</v>
      </c>
      <c r="AW219" s="13" t="s">
        <v>33</v>
      </c>
      <c r="AX219" s="13" t="s">
        <v>77</v>
      </c>
      <c r="AY219" s="246" t="s">
        <v>156</v>
      </c>
    </row>
    <row r="220" s="14" customFormat="1">
      <c r="A220" s="14"/>
      <c r="B220" s="247"/>
      <c r="C220" s="248"/>
      <c r="D220" s="231" t="s">
        <v>170</v>
      </c>
      <c r="E220" s="249" t="s">
        <v>1</v>
      </c>
      <c r="F220" s="250" t="s">
        <v>281</v>
      </c>
      <c r="G220" s="248"/>
      <c r="H220" s="251">
        <v>20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170</v>
      </c>
      <c r="AU220" s="257" t="s">
        <v>165</v>
      </c>
      <c r="AV220" s="14" t="s">
        <v>165</v>
      </c>
      <c r="AW220" s="14" t="s">
        <v>33</v>
      </c>
      <c r="AX220" s="14" t="s">
        <v>85</v>
      </c>
      <c r="AY220" s="257" t="s">
        <v>156</v>
      </c>
    </row>
    <row r="221" s="2" customFormat="1" ht="24.15" customHeight="1">
      <c r="A221" s="38"/>
      <c r="B221" s="39"/>
      <c r="C221" s="258" t="s">
        <v>340</v>
      </c>
      <c r="D221" s="258" t="s">
        <v>223</v>
      </c>
      <c r="E221" s="259" t="s">
        <v>328</v>
      </c>
      <c r="F221" s="260" t="s">
        <v>329</v>
      </c>
      <c r="G221" s="261" t="s">
        <v>176</v>
      </c>
      <c r="H221" s="262">
        <v>20</v>
      </c>
      <c r="I221" s="263"/>
      <c r="J221" s="264">
        <f>ROUND(I221*H221,2)</f>
        <v>0</v>
      </c>
      <c r="K221" s="260" t="s">
        <v>177</v>
      </c>
      <c r="L221" s="265"/>
      <c r="M221" s="266" t="s">
        <v>1</v>
      </c>
      <c r="N221" s="267" t="s">
        <v>43</v>
      </c>
      <c r="O221" s="91"/>
      <c r="P221" s="227">
        <f>O221*H221</f>
        <v>0</v>
      </c>
      <c r="Q221" s="227">
        <v>0.00017000000000000001</v>
      </c>
      <c r="R221" s="227">
        <f>Q221*H221</f>
        <v>0.0034000000000000002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226</v>
      </c>
      <c r="AT221" s="229" t="s">
        <v>223</v>
      </c>
      <c r="AU221" s="229" t="s">
        <v>165</v>
      </c>
      <c r="AY221" s="17" t="s">
        <v>156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165</v>
      </c>
      <c r="BK221" s="230">
        <f>ROUND(I221*H221,2)</f>
        <v>0</v>
      </c>
      <c r="BL221" s="17" t="s">
        <v>220</v>
      </c>
      <c r="BM221" s="229" t="s">
        <v>774</v>
      </c>
    </row>
    <row r="222" s="2" customFormat="1">
      <c r="A222" s="38"/>
      <c r="B222" s="39"/>
      <c r="C222" s="40"/>
      <c r="D222" s="231" t="s">
        <v>167</v>
      </c>
      <c r="E222" s="40"/>
      <c r="F222" s="232" t="s">
        <v>329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167</v>
      </c>
      <c r="AU222" s="17" t="s">
        <v>165</v>
      </c>
    </row>
    <row r="223" s="14" customFormat="1">
      <c r="A223" s="14"/>
      <c r="B223" s="247"/>
      <c r="C223" s="248"/>
      <c r="D223" s="231" t="s">
        <v>170</v>
      </c>
      <c r="E223" s="249" t="s">
        <v>1</v>
      </c>
      <c r="F223" s="250" t="s">
        <v>281</v>
      </c>
      <c r="G223" s="248"/>
      <c r="H223" s="251">
        <v>20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7" t="s">
        <v>170</v>
      </c>
      <c r="AU223" s="257" t="s">
        <v>165</v>
      </c>
      <c r="AV223" s="14" t="s">
        <v>165</v>
      </c>
      <c r="AW223" s="14" t="s">
        <v>33</v>
      </c>
      <c r="AX223" s="14" t="s">
        <v>85</v>
      </c>
      <c r="AY223" s="257" t="s">
        <v>156</v>
      </c>
    </row>
    <row r="224" s="2" customFormat="1" ht="21.75" customHeight="1">
      <c r="A224" s="38"/>
      <c r="B224" s="39"/>
      <c r="C224" s="218" t="s">
        <v>226</v>
      </c>
      <c r="D224" s="218" t="s">
        <v>159</v>
      </c>
      <c r="E224" s="219" t="s">
        <v>332</v>
      </c>
      <c r="F224" s="220" t="s">
        <v>333</v>
      </c>
      <c r="G224" s="221" t="s">
        <v>219</v>
      </c>
      <c r="H224" s="222">
        <v>1</v>
      </c>
      <c r="I224" s="223"/>
      <c r="J224" s="224">
        <f>ROUND(I224*H224,2)</f>
        <v>0</v>
      </c>
      <c r="K224" s="220" t="s">
        <v>177</v>
      </c>
      <c r="L224" s="44"/>
      <c r="M224" s="225" t="s">
        <v>1</v>
      </c>
      <c r="N224" s="226" t="s">
        <v>43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220</v>
      </c>
      <c r="AT224" s="229" t="s">
        <v>159</v>
      </c>
      <c r="AU224" s="229" t="s">
        <v>165</v>
      </c>
      <c r="AY224" s="17" t="s">
        <v>156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165</v>
      </c>
      <c r="BK224" s="230">
        <f>ROUND(I224*H224,2)</f>
        <v>0</v>
      </c>
      <c r="BL224" s="17" t="s">
        <v>220</v>
      </c>
      <c r="BM224" s="229" t="s">
        <v>775</v>
      </c>
    </row>
    <row r="225" s="2" customFormat="1">
      <c r="A225" s="38"/>
      <c r="B225" s="39"/>
      <c r="C225" s="40"/>
      <c r="D225" s="231" t="s">
        <v>167</v>
      </c>
      <c r="E225" s="40"/>
      <c r="F225" s="232" t="s">
        <v>335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167</v>
      </c>
      <c r="AU225" s="17" t="s">
        <v>165</v>
      </c>
    </row>
    <row r="226" s="2" customFormat="1" ht="16.5" customHeight="1">
      <c r="A226" s="38"/>
      <c r="B226" s="39"/>
      <c r="C226" s="258" t="s">
        <v>353</v>
      </c>
      <c r="D226" s="258" t="s">
        <v>223</v>
      </c>
      <c r="E226" s="259" t="s">
        <v>337</v>
      </c>
      <c r="F226" s="260" t="s">
        <v>338</v>
      </c>
      <c r="G226" s="261" t="s">
        <v>219</v>
      </c>
      <c r="H226" s="262">
        <v>1</v>
      </c>
      <c r="I226" s="263"/>
      <c r="J226" s="264">
        <f>ROUND(I226*H226,2)</f>
        <v>0</v>
      </c>
      <c r="K226" s="260" t="s">
        <v>177</v>
      </c>
      <c r="L226" s="265"/>
      <c r="M226" s="266" t="s">
        <v>1</v>
      </c>
      <c r="N226" s="267" t="s">
        <v>43</v>
      </c>
      <c r="O226" s="91"/>
      <c r="P226" s="227">
        <f>O226*H226</f>
        <v>0</v>
      </c>
      <c r="Q226" s="227">
        <v>0.00040000000000000002</v>
      </c>
      <c r="R226" s="227">
        <f>Q226*H226</f>
        <v>0.00040000000000000002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226</v>
      </c>
      <c r="AT226" s="229" t="s">
        <v>223</v>
      </c>
      <c r="AU226" s="229" t="s">
        <v>165</v>
      </c>
      <c r="AY226" s="17" t="s">
        <v>156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165</v>
      </c>
      <c r="BK226" s="230">
        <f>ROUND(I226*H226,2)</f>
        <v>0</v>
      </c>
      <c r="BL226" s="17" t="s">
        <v>220</v>
      </c>
      <c r="BM226" s="229" t="s">
        <v>776</v>
      </c>
    </row>
    <row r="227" s="2" customFormat="1">
      <c r="A227" s="38"/>
      <c r="B227" s="39"/>
      <c r="C227" s="40"/>
      <c r="D227" s="231" t="s">
        <v>167</v>
      </c>
      <c r="E227" s="40"/>
      <c r="F227" s="232" t="s">
        <v>338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167</v>
      </c>
      <c r="AU227" s="17" t="s">
        <v>165</v>
      </c>
    </row>
    <row r="228" s="2" customFormat="1" ht="24.15" customHeight="1">
      <c r="A228" s="38"/>
      <c r="B228" s="39"/>
      <c r="C228" s="218" t="s">
        <v>363</v>
      </c>
      <c r="D228" s="218" t="s">
        <v>159</v>
      </c>
      <c r="E228" s="219" t="s">
        <v>341</v>
      </c>
      <c r="F228" s="220" t="s">
        <v>342</v>
      </c>
      <c r="G228" s="221" t="s">
        <v>219</v>
      </c>
      <c r="H228" s="222">
        <v>1</v>
      </c>
      <c r="I228" s="223"/>
      <c r="J228" s="224">
        <f>ROUND(I228*H228,2)</f>
        <v>0</v>
      </c>
      <c r="K228" s="220" t="s">
        <v>177</v>
      </c>
      <c r="L228" s="44"/>
      <c r="M228" s="225" t="s">
        <v>1</v>
      </c>
      <c r="N228" s="226" t="s">
        <v>43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220</v>
      </c>
      <c r="AT228" s="229" t="s">
        <v>159</v>
      </c>
      <c r="AU228" s="229" t="s">
        <v>165</v>
      </c>
      <c r="AY228" s="17" t="s">
        <v>156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165</v>
      </c>
      <c r="BK228" s="230">
        <f>ROUND(I228*H228,2)</f>
        <v>0</v>
      </c>
      <c r="BL228" s="17" t="s">
        <v>220</v>
      </c>
      <c r="BM228" s="229" t="s">
        <v>777</v>
      </c>
    </row>
    <row r="229" s="2" customFormat="1">
      <c r="A229" s="38"/>
      <c r="B229" s="39"/>
      <c r="C229" s="40"/>
      <c r="D229" s="231" t="s">
        <v>167</v>
      </c>
      <c r="E229" s="40"/>
      <c r="F229" s="232" t="s">
        <v>344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167</v>
      </c>
      <c r="AU229" s="17" t="s">
        <v>165</v>
      </c>
    </row>
    <row r="230" s="13" customFormat="1">
      <c r="A230" s="13"/>
      <c r="B230" s="237"/>
      <c r="C230" s="238"/>
      <c r="D230" s="231" t="s">
        <v>170</v>
      </c>
      <c r="E230" s="239" t="s">
        <v>1</v>
      </c>
      <c r="F230" s="240" t="s">
        <v>345</v>
      </c>
      <c r="G230" s="238"/>
      <c r="H230" s="239" t="s">
        <v>1</v>
      </c>
      <c r="I230" s="241"/>
      <c r="J230" s="238"/>
      <c r="K230" s="238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170</v>
      </c>
      <c r="AU230" s="246" t="s">
        <v>165</v>
      </c>
      <c r="AV230" s="13" t="s">
        <v>85</v>
      </c>
      <c r="AW230" s="13" t="s">
        <v>33</v>
      </c>
      <c r="AX230" s="13" t="s">
        <v>77</v>
      </c>
      <c r="AY230" s="246" t="s">
        <v>156</v>
      </c>
    </row>
    <row r="231" s="13" customFormat="1">
      <c r="A231" s="13"/>
      <c r="B231" s="237"/>
      <c r="C231" s="238"/>
      <c r="D231" s="231" t="s">
        <v>170</v>
      </c>
      <c r="E231" s="239" t="s">
        <v>1</v>
      </c>
      <c r="F231" s="240" t="s">
        <v>346</v>
      </c>
      <c r="G231" s="238"/>
      <c r="H231" s="239" t="s">
        <v>1</v>
      </c>
      <c r="I231" s="241"/>
      <c r="J231" s="238"/>
      <c r="K231" s="238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170</v>
      </c>
      <c r="AU231" s="246" t="s">
        <v>165</v>
      </c>
      <c r="AV231" s="13" t="s">
        <v>85</v>
      </c>
      <c r="AW231" s="13" t="s">
        <v>33</v>
      </c>
      <c r="AX231" s="13" t="s">
        <v>77</v>
      </c>
      <c r="AY231" s="246" t="s">
        <v>156</v>
      </c>
    </row>
    <row r="232" s="14" customFormat="1">
      <c r="A232" s="14"/>
      <c r="B232" s="247"/>
      <c r="C232" s="248"/>
      <c r="D232" s="231" t="s">
        <v>170</v>
      </c>
      <c r="E232" s="249" t="s">
        <v>1</v>
      </c>
      <c r="F232" s="250" t="s">
        <v>85</v>
      </c>
      <c r="G232" s="248"/>
      <c r="H232" s="251">
        <v>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170</v>
      </c>
      <c r="AU232" s="257" t="s">
        <v>165</v>
      </c>
      <c r="AV232" s="14" t="s">
        <v>165</v>
      </c>
      <c r="AW232" s="14" t="s">
        <v>33</v>
      </c>
      <c r="AX232" s="14" t="s">
        <v>85</v>
      </c>
      <c r="AY232" s="257" t="s">
        <v>156</v>
      </c>
    </row>
    <row r="233" s="2" customFormat="1" ht="24.15" customHeight="1">
      <c r="A233" s="38"/>
      <c r="B233" s="39"/>
      <c r="C233" s="218" t="s">
        <v>371</v>
      </c>
      <c r="D233" s="218" t="s">
        <v>159</v>
      </c>
      <c r="E233" s="219" t="s">
        <v>347</v>
      </c>
      <c r="F233" s="220" t="s">
        <v>348</v>
      </c>
      <c r="G233" s="221" t="s">
        <v>255</v>
      </c>
      <c r="H233" s="268"/>
      <c r="I233" s="223"/>
      <c r="J233" s="224">
        <f>ROUND(I233*H233,2)</f>
        <v>0</v>
      </c>
      <c r="K233" s="220" t="s">
        <v>177</v>
      </c>
      <c r="L233" s="44"/>
      <c r="M233" s="225" t="s">
        <v>1</v>
      </c>
      <c r="N233" s="226" t="s">
        <v>43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220</v>
      </c>
      <c r="AT233" s="229" t="s">
        <v>159</v>
      </c>
      <c r="AU233" s="229" t="s">
        <v>165</v>
      </c>
      <c r="AY233" s="17" t="s">
        <v>156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165</v>
      </c>
      <c r="BK233" s="230">
        <f>ROUND(I233*H233,2)</f>
        <v>0</v>
      </c>
      <c r="BL233" s="17" t="s">
        <v>220</v>
      </c>
      <c r="BM233" s="229" t="s">
        <v>778</v>
      </c>
    </row>
    <row r="234" s="2" customFormat="1">
      <c r="A234" s="38"/>
      <c r="B234" s="39"/>
      <c r="C234" s="40"/>
      <c r="D234" s="231" t="s">
        <v>167</v>
      </c>
      <c r="E234" s="40"/>
      <c r="F234" s="232" t="s">
        <v>350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167</v>
      </c>
      <c r="AU234" s="17" t="s">
        <v>165</v>
      </c>
    </row>
    <row r="235" s="12" customFormat="1" ht="25.92" customHeight="1">
      <c r="A235" s="12"/>
      <c r="B235" s="202"/>
      <c r="C235" s="203"/>
      <c r="D235" s="204" t="s">
        <v>76</v>
      </c>
      <c r="E235" s="205" t="s">
        <v>351</v>
      </c>
      <c r="F235" s="205" t="s">
        <v>352</v>
      </c>
      <c r="G235" s="203"/>
      <c r="H235" s="203"/>
      <c r="I235" s="206"/>
      <c r="J235" s="207">
        <f>BK235</f>
        <v>0</v>
      </c>
      <c r="K235" s="203"/>
      <c r="L235" s="208"/>
      <c r="M235" s="209"/>
      <c r="N235" s="210"/>
      <c r="O235" s="210"/>
      <c r="P235" s="211">
        <f>SUM(P236:P286)</f>
        <v>0</v>
      </c>
      <c r="Q235" s="210"/>
      <c r="R235" s="211">
        <f>SUM(R236:R286)</f>
        <v>0.0096900000000000007</v>
      </c>
      <c r="S235" s="210"/>
      <c r="T235" s="212">
        <f>SUM(T236:T286)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3" t="s">
        <v>164</v>
      </c>
      <c r="AT235" s="214" t="s">
        <v>76</v>
      </c>
      <c r="AU235" s="214" t="s">
        <v>77</v>
      </c>
      <c r="AY235" s="213" t="s">
        <v>156</v>
      </c>
      <c r="BK235" s="215">
        <f>SUM(BK236:BK286)</f>
        <v>0</v>
      </c>
    </row>
    <row r="236" s="2" customFormat="1" ht="16.5" customHeight="1">
      <c r="A236" s="38"/>
      <c r="B236" s="39"/>
      <c r="C236" s="218" t="s">
        <v>377</v>
      </c>
      <c r="D236" s="218" t="s">
        <v>159</v>
      </c>
      <c r="E236" s="219" t="s">
        <v>354</v>
      </c>
      <c r="F236" s="220" t="s">
        <v>355</v>
      </c>
      <c r="G236" s="221" t="s">
        <v>356</v>
      </c>
      <c r="H236" s="222">
        <v>24</v>
      </c>
      <c r="I236" s="223"/>
      <c r="J236" s="224">
        <f>ROUND(I236*H236,2)</f>
        <v>0</v>
      </c>
      <c r="K236" s="220" t="s">
        <v>163</v>
      </c>
      <c r="L236" s="44"/>
      <c r="M236" s="225" t="s">
        <v>1</v>
      </c>
      <c r="N236" s="226" t="s">
        <v>43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358</v>
      </c>
      <c r="AT236" s="229" t="s">
        <v>159</v>
      </c>
      <c r="AU236" s="229" t="s">
        <v>85</v>
      </c>
      <c r="AY236" s="17" t="s">
        <v>156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165</v>
      </c>
      <c r="BK236" s="230">
        <f>ROUND(I236*H236,2)</f>
        <v>0</v>
      </c>
      <c r="BL236" s="17" t="s">
        <v>358</v>
      </c>
      <c r="BM236" s="229" t="s">
        <v>779</v>
      </c>
    </row>
    <row r="237" s="2" customFormat="1">
      <c r="A237" s="38"/>
      <c r="B237" s="39"/>
      <c r="C237" s="40"/>
      <c r="D237" s="231" t="s">
        <v>167</v>
      </c>
      <c r="E237" s="40"/>
      <c r="F237" s="232" t="s">
        <v>360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167</v>
      </c>
      <c r="AU237" s="17" t="s">
        <v>85</v>
      </c>
    </row>
    <row r="238" s="2" customFormat="1">
      <c r="A238" s="38"/>
      <c r="B238" s="39"/>
      <c r="C238" s="40"/>
      <c r="D238" s="231" t="s">
        <v>168</v>
      </c>
      <c r="E238" s="40"/>
      <c r="F238" s="236" t="s">
        <v>361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168</v>
      </c>
      <c r="AU238" s="17" t="s">
        <v>85</v>
      </c>
    </row>
    <row r="239" s="13" customFormat="1">
      <c r="A239" s="13"/>
      <c r="B239" s="237"/>
      <c r="C239" s="238"/>
      <c r="D239" s="231" t="s">
        <v>170</v>
      </c>
      <c r="E239" s="239" t="s">
        <v>1</v>
      </c>
      <c r="F239" s="240" t="s">
        <v>362</v>
      </c>
      <c r="G239" s="238"/>
      <c r="H239" s="239" t="s">
        <v>1</v>
      </c>
      <c r="I239" s="241"/>
      <c r="J239" s="238"/>
      <c r="K239" s="238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170</v>
      </c>
      <c r="AU239" s="246" t="s">
        <v>85</v>
      </c>
      <c r="AV239" s="13" t="s">
        <v>85</v>
      </c>
      <c r="AW239" s="13" t="s">
        <v>33</v>
      </c>
      <c r="AX239" s="13" t="s">
        <v>77</v>
      </c>
      <c r="AY239" s="246" t="s">
        <v>156</v>
      </c>
    </row>
    <row r="240" s="14" customFormat="1">
      <c r="A240" s="14"/>
      <c r="B240" s="247"/>
      <c r="C240" s="248"/>
      <c r="D240" s="231" t="s">
        <v>170</v>
      </c>
      <c r="E240" s="249" t="s">
        <v>1</v>
      </c>
      <c r="F240" s="250" t="s">
        <v>304</v>
      </c>
      <c r="G240" s="248"/>
      <c r="H240" s="251">
        <v>24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7" t="s">
        <v>170</v>
      </c>
      <c r="AU240" s="257" t="s">
        <v>85</v>
      </c>
      <c r="AV240" s="14" t="s">
        <v>165</v>
      </c>
      <c r="AW240" s="14" t="s">
        <v>33</v>
      </c>
      <c r="AX240" s="14" t="s">
        <v>85</v>
      </c>
      <c r="AY240" s="257" t="s">
        <v>156</v>
      </c>
    </row>
    <row r="241" s="2" customFormat="1" ht="16.5" customHeight="1">
      <c r="A241" s="38"/>
      <c r="B241" s="39"/>
      <c r="C241" s="218" t="s">
        <v>383</v>
      </c>
      <c r="D241" s="218" t="s">
        <v>159</v>
      </c>
      <c r="E241" s="219" t="s">
        <v>364</v>
      </c>
      <c r="F241" s="220" t="s">
        <v>365</v>
      </c>
      <c r="G241" s="221" t="s">
        <v>356</v>
      </c>
      <c r="H241" s="222">
        <v>9</v>
      </c>
      <c r="I241" s="223"/>
      <c r="J241" s="224">
        <f>ROUND(I241*H241,2)</f>
        <v>0</v>
      </c>
      <c r="K241" s="220" t="s">
        <v>177</v>
      </c>
      <c r="L241" s="44"/>
      <c r="M241" s="225" t="s">
        <v>1</v>
      </c>
      <c r="N241" s="226" t="s">
        <v>43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358</v>
      </c>
      <c r="AT241" s="229" t="s">
        <v>159</v>
      </c>
      <c r="AU241" s="229" t="s">
        <v>85</v>
      </c>
      <c r="AY241" s="17" t="s">
        <v>156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165</v>
      </c>
      <c r="BK241" s="230">
        <f>ROUND(I241*H241,2)</f>
        <v>0</v>
      </c>
      <c r="BL241" s="17" t="s">
        <v>358</v>
      </c>
      <c r="BM241" s="229" t="s">
        <v>780</v>
      </c>
    </row>
    <row r="242" s="2" customFormat="1">
      <c r="A242" s="38"/>
      <c r="B242" s="39"/>
      <c r="C242" s="40"/>
      <c r="D242" s="231" t="s">
        <v>167</v>
      </c>
      <c r="E242" s="40"/>
      <c r="F242" s="232" t="s">
        <v>367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167</v>
      </c>
      <c r="AU242" s="17" t="s">
        <v>85</v>
      </c>
    </row>
    <row r="243" s="13" customFormat="1">
      <c r="A243" s="13"/>
      <c r="B243" s="237"/>
      <c r="C243" s="238"/>
      <c r="D243" s="231" t="s">
        <v>170</v>
      </c>
      <c r="E243" s="239" t="s">
        <v>1</v>
      </c>
      <c r="F243" s="240" t="s">
        <v>368</v>
      </c>
      <c r="G243" s="238"/>
      <c r="H243" s="239" t="s">
        <v>1</v>
      </c>
      <c r="I243" s="241"/>
      <c r="J243" s="238"/>
      <c r="K243" s="238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170</v>
      </c>
      <c r="AU243" s="246" t="s">
        <v>85</v>
      </c>
      <c r="AV243" s="13" t="s">
        <v>85</v>
      </c>
      <c r="AW243" s="13" t="s">
        <v>33</v>
      </c>
      <c r="AX243" s="13" t="s">
        <v>77</v>
      </c>
      <c r="AY243" s="246" t="s">
        <v>156</v>
      </c>
    </row>
    <row r="244" s="14" customFormat="1">
      <c r="A244" s="14"/>
      <c r="B244" s="247"/>
      <c r="C244" s="248"/>
      <c r="D244" s="231" t="s">
        <v>170</v>
      </c>
      <c r="E244" s="249" t="s">
        <v>1</v>
      </c>
      <c r="F244" s="250" t="s">
        <v>164</v>
      </c>
      <c r="G244" s="248"/>
      <c r="H244" s="251">
        <v>4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7" t="s">
        <v>170</v>
      </c>
      <c r="AU244" s="257" t="s">
        <v>85</v>
      </c>
      <c r="AV244" s="14" t="s">
        <v>165</v>
      </c>
      <c r="AW244" s="14" t="s">
        <v>33</v>
      </c>
      <c r="AX244" s="14" t="s">
        <v>77</v>
      </c>
      <c r="AY244" s="257" t="s">
        <v>156</v>
      </c>
    </row>
    <row r="245" s="13" customFormat="1">
      <c r="A245" s="13"/>
      <c r="B245" s="237"/>
      <c r="C245" s="238"/>
      <c r="D245" s="231" t="s">
        <v>170</v>
      </c>
      <c r="E245" s="239" t="s">
        <v>1</v>
      </c>
      <c r="F245" s="240" t="s">
        <v>655</v>
      </c>
      <c r="G245" s="238"/>
      <c r="H245" s="239" t="s">
        <v>1</v>
      </c>
      <c r="I245" s="241"/>
      <c r="J245" s="238"/>
      <c r="K245" s="238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170</v>
      </c>
      <c r="AU245" s="246" t="s">
        <v>85</v>
      </c>
      <c r="AV245" s="13" t="s">
        <v>85</v>
      </c>
      <c r="AW245" s="13" t="s">
        <v>33</v>
      </c>
      <c r="AX245" s="13" t="s">
        <v>77</v>
      </c>
      <c r="AY245" s="246" t="s">
        <v>156</v>
      </c>
    </row>
    <row r="246" s="14" customFormat="1">
      <c r="A246" s="14"/>
      <c r="B246" s="247"/>
      <c r="C246" s="248"/>
      <c r="D246" s="231" t="s">
        <v>170</v>
      </c>
      <c r="E246" s="249" t="s">
        <v>1</v>
      </c>
      <c r="F246" s="250" t="s">
        <v>164</v>
      </c>
      <c r="G246" s="248"/>
      <c r="H246" s="251">
        <v>4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7" t="s">
        <v>170</v>
      </c>
      <c r="AU246" s="257" t="s">
        <v>85</v>
      </c>
      <c r="AV246" s="14" t="s">
        <v>165</v>
      </c>
      <c r="AW246" s="14" t="s">
        <v>33</v>
      </c>
      <c r="AX246" s="14" t="s">
        <v>77</v>
      </c>
      <c r="AY246" s="257" t="s">
        <v>156</v>
      </c>
    </row>
    <row r="247" s="13" customFormat="1">
      <c r="A247" s="13"/>
      <c r="B247" s="237"/>
      <c r="C247" s="238"/>
      <c r="D247" s="231" t="s">
        <v>170</v>
      </c>
      <c r="E247" s="239" t="s">
        <v>1</v>
      </c>
      <c r="F247" s="240" t="s">
        <v>500</v>
      </c>
      <c r="G247" s="238"/>
      <c r="H247" s="239" t="s">
        <v>1</v>
      </c>
      <c r="I247" s="241"/>
      <c r="J247" s="238"/>
      <c r="K247" s="238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170</v>
      </c>
      <c r="AU247" s="246" t="s">
        <v>85</v>
      </c>
      <c r="AV247" s="13" t="s">
        <v>85</v>
      </c>
      <c r="AW247" s="13" t="s">
        <v>33</v>
      </c>
      <c r="AX247" s="13" t="s">
        <v>77</v>
      </c>
      <c r="AY247" s="246" t="s">
        <v>156</v>
      </c>
    </row>
    <row r="248" s="14" customFormat="1">
      <c r="A248" s="14"/>
      <c r="B248" s="247"/>
      <c r="C248" s="248"/>
      <c r="D248" s="231" t="s">
        <v>170</v>
      </c>
      <c r="E248" s="249" t="s">
        <v>1</v>
      </c>
      <c r="F248" s="250" t="s">
        <v>85</v>
      </c>
      <c r="G248" s="248"/>
      <c r="H248" s="251">
        <v>1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7" t="s">
        <v>170</v>
      </c>
      <c r="AU248" s="257" t="s">
        <v>85</v>
      </c>
      <c r="AV248" s="14" t="s">
        <v>165</v>
      </c>
      <c r="AW248" s="14" t="s">
        <v>33</v>
      </c>
      <c r="AX248" s="14" t="s">
        <v>77</v>
      </c>
      <c r="AY248" s="257" t="s">
        <v>156</v>
      </c>
    </row>
    <row r="249" s="15" customFormat="1">
      <c r="A249" s="15"/>
      <c r="B249" s="269"/>
      <c r="C249" s="270"/>
      <c r="D249" s="231" t="s">
        <v>170</v>
      </c>
      <c r="E249" s="271" t="s">
        <v>1</v>
      </c>
      <c r="F249" s="272" t="s">
        <v>370</v>
      </c>
      <c r="G249" s="270"/>
      <c r="H249" s="273">
        <v>9</v>
      </c>
      <c r="I249" s="274"/>
      <c r="J249" s="270"/>
      <c r="K249" s="270"/>
      <c r="L249" s="275"/>
      <c r="M249" s="276"/>
      <c r="N249" s="277"/>
      <c r="O249" s="277"/>
      <c r="P249" s="277"/>
      <c r="Q249" s="277"/>
      <c r="R249" s="277"/>
      <c r="S249" s="277"/>
      <c r="T249" s="278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9" t="s">
        <v>170</v>
      </c>
      <c r="AU249" s="279" t="s">
        <v>85</v>
      </c>
      <c r="AV249" s="15" t="s">
        <v>164</v>
      </c>
      <c r="AW249" s="15" t="s">
        <v>33</v>
      </c>
      <c r="AX249" s="15" t="s">
        <v>85</v>
      </c>
      <c r="AY249" s="279" t="s">
        <v>156</v>
      </c>
    </row>
    <row r="250" s="2" customFormat="1" ht="21.75" customHeight="1">
      <c r="A250" s="38"/>
      <c r="B250" s="39"/>
      <c r="C250" s="258" t="s">
        <v>388</v>
      </c>
      <c r="D250" s="258" t="s">
        <v>223</v>
      </c>
      <c r="E250" s="259" t="s">
        <v>372</v>
      </c>
      <c r="F250" s="260" t="s">
        <v>373</v>
      </c>
      <c r="G250" s="261" t="s">
        <v>1</v>
      </c>
      <c r="H250" s="262">
        <v>1</v>
      </c>
      <c r="I250" s="263"/>
      <c r="J250" s="264">
        <f>ROUND(I250*H250,2)</f>
        <v>0</v>
      </c>
      <c r="K250" s="260" t="s">
        <v>163</v>
      </c>
      <c r="L250" s="265"/>
      <c r="M250" s="266" t="s">
        <v>1</v>
      </c>
      <c r="N250" s="267" t="s">
        <v>43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358</v>
      </c>
      <c r="AT250" s="229" t="s">
        <v>223</v>
      </c>
      <c r="AU250" s="229" t="s">
        <v>85</v>
      </c>
      <c r="AY250" s="17" t="s">
        <v>156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165</v>
      </c>
      <c r="BK250" s="230">
        <f>ROUND(I250*H250,2)</f>
        <v>0</v>
      </c>
      <c r="BL250" s="17" t="s">
        <v>358</v>
      </c>
      <c r="BM250" s="229" t="s">
        <v>781</v>
      </c>
    </row>
    <row r="251" s="2" customFormat="1">
      <c r="A251" s="38"/>
      <c r="B251" s="39"/>
      <c r="C251" s="40"/>
      <c r="D251" s="231" t="s">
        <v>167</v>
      </c>
      <c r="E251" s="40"/>
      <c r="F251" s="232" t="s">
        <v>373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167</v>
      </c>
      <c r="AU251" s="17" t="s">
        <v>85</v>
      </c>
    </row>
    <row r="252" s="2" customFormat="1">
      <c r="A252" s="38"/>
      <c r="B252" s="39"/>
      <c r="C252" s="40"/>
      <c r="D252" s="231" t="s">
        <v>168</v>
      </c>
      <c r="E252" s="40"/>
      <c r="F252" s="236" t="s">
        <v>375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168</v>
      </c>
      <c r="AU252" s="17" t="s">
        <v>85</v>
      </c>
    </row>
    <row r="253" s="13" customFormat="1">
      <c r="A253" s="13"/>
      <c r="B253" s="237"/>
      <c r="C253" s="238"/>
      <c r="D253" s="231" t="s">
        <v>170</v>
      </c>
      <c r="E253" s="239" t="s">
        <v>1</v>
      </c>
      <c r="F253" s="240" t="s">
        <v>376</v>
      </c>
      <c r="G253" s="238"/>
      <c r="H253" s="239" t="s">
        <v>1</v>
      </c>
      <c r="I253" s="241"/>
      <c r="J253" s="238"/>
      <c r="K253" s="238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170</v>
      </c>
      <c r="AU253" s="246" t="s">
        <v>85</v>
      </c>
      <c r="AV253" s="13" t="s">
        <v>85</v>
      </c>
      <c r="AW253" s="13" t="s">
        <v>33</v>
      </c>
      <c r="AX253" s="13" t="s">
        <v>77</v>
      </c>
      <c r="AY253" s="246" t="s">
        <v>156</v>
      </c>
    </row>
    <row r="254" s="14" customFormat="1">
      <c r="A254" s="14"/>
      <c r="B254" s="247"/>
      <c r="C254" s="248"/>
      <c r="D254" s="231" t="s">
        <v>170</v>
      </c>
      <c r="E254" s="249" t="s">
        <v>1</v>
      </c>
      <c r="F254" s="250" t="s">
        <v>85</v>
      </c>
      <c r="G254" s="248"/>
      <c r="H254" s="251">
        <v>1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170</v>
      </c>
      <c r="AU254" s="257" t="s">
        <v>85</v>
      </c>
      <c r="AV254" s="14" t="s">
        <v>165</v>
      </c>
      <c r="AW254" s="14" t="s">
        <v>33</v>
      </c>
      <c r="AX254" s="14" t="s">
        <v>85</v>
      </c>
      <c r="AY254" s="257" t="s">
        <v>156</v>
      </c>
    </row>
    <row r="255" s="2" customFormat="1" ht="24.15" customHeight="1">
      <c r="A255" s="38"/>
      <c r="B255" s="39"/>
      <c r="C255" s="258" t="s">
        <v>394</v>
      </c>
      <c r="D255" s="258" t="s">
        <v>223</v>
      </c>
      <c r="E255" s="259" t="s">
        <v>395</v>
      </c>
      <c r="F255" s="260" t="s">
        <v>396</v>
      </c>
      <c r="G255" s="261" t="s">
        <v>219</v>
      </c>
      <c r="H255" s="262">
        <v>1</v>
      </c>
      <c r="I255" s="263"/>
      <c r="J255" s="264">
        <f>ROUND(I255*H255,2)</f>
        <v>0</v>
      </c>
      <c r="K255" s="260" t="s">
        <v>317</v>
      </c>
      <c r="L255" s="265"/>
      <c r="M255" s="266" t="s">
        <v>1</v>
      </c>
      <c r="N255" s="267" t="s">
        <v>43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358</v>
      </c>
      <c r="AT255" s="229" t="s">
        <v>223</v>
      </c>
      <c r="AU255" s="229" t="s">
        <v>85</v>
      </c>
      <c r="AY255" s="17" t="s">
        <v>156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165</v>
      </c>
      <c r="BK255" s="230">
        <f>ROUND(I255*H255,2)</f>
        <v>0</v>
      </c>
      <c r="BL255" s="17" t="s">
        <v>358</v>
      </c>
      <c r="BM255" s="229" t="s">
        <v>782</v>
      </c>
    </row>
    <row r="256" s="2" customFormat="1">
      <c r="A256" s="38"/>
      <c r="B256" s="39"/>
      <c r="C256" s="40"/>
      <c r="D256" s="231" t="s">
        <v>167</v>
      </c>
      <c r="E256" s="40"/>
      <c r="F256" s="232" t="s">
        <v>396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167</v>
      </c>
      <c r="AU256" s="17" t="s">
        <v>85</v>
      </c>
    </row>
    <row r="257" s="13" customFormat="1">
      <c r="A257" s="13"/>
      <c r="B257" s="237"/>
      <c r="C257" s="238"/>
      <c r="D257" s="231" t="s">
        <v>170</v>
      </c>
      <c r="E257" s="239" t="s">
        <v>1</v>
      </c>
      <c r="F257" s="240" t="s">
        <v>398</v>
      </c>
      <c r="G257" s="238"/>
      <c r="H257" s="239" t="s">
        <v>1</v>
      </c>
      <c r="I257" s="241"/>
      <c r="J257" s="238"/>
      <c r="K257" s="238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170</v>
      </c>
      <c r="AU257" s="246" t="s">
        <v>85</v>
      </c>
      <c r="AV257" s="13" t="s">
        <v>85</v>
      </c>
      <c r="AW257" s="13" t="s">
        <v>33</v>
      </c>
      <c r="AX257" s="13" t="s">
        <v>77</v>
      </c>
      <c r="AY257" s="246" t="s">
        <v>156</v>
      </c>
    </row>
    <row r="258" s="14" customFormat="1">
      <c r="A258" s="14"/>
      <c r="B258" s="247"/>
      <c r="C258" s="248"/>
      <c r="D258" s="231" t="s">
        <v>170</v>
      </c>
      <c r="E258" s="249" t="s">
        <v>1</v>
      </c>
      <c r="F258" s="250" t="s">
        <v>85</v>
      </c>
      <c r="G258" s="248"/>
      <c r="H258" s="251">
        <v>1</v>
      </c>
      <c r="I258" s="252"/>
      <c r="J258" s="248"/>
      <c r="K258" s="248"/>
      <c r="L258" s="253"/>
      <c r="M258" s="254"/>
      <c r="N258" s="255"/>
      <c r="O258" s="255"/>
      <c r="P258" s="255"/>
      <c r="Q258" s="255"/>
      <c r="R258" s="255"/>
      <c r="S258" s="255"/>
      <c r="T258" s="25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7" t="s">
        <v>170</v>
      </c>
      <c r="AU258" s="257" t="s">
        <v>85</v>
      </c>
      <c r="AV258" s="14" t="s">
        <v>165</v>
      </c>
      <c r="AW258" s="14" t="s">
        <v>33</v>
      </c>
      <c r="AX258" s="14" t="s">
        <v>85</v>
      </c>
      <c r="AY258" s="257" t="s">
        <v>156</v>
      </c>
    </row>
    <row r="259" s="2" customFormat="1" ht="16.5" customHeight="1">
      <c r="A259" s="38"/>
      <c r="B259" s="39"/>
      <c r="C259" s="218" t="s">
        <v>326</v>
      </c>
      <c r="D259" s="218" t="s">
        <v>159</v>
      </c>
      <c r="E259" s="219" t="s">
        <v>596</v>
      </c>
      <c r="F259" s="220" t="s">
        <v>597</v>
      </c>
      <c r="G259" s="221" t="s">
        <v>356</v>
      </c>
      <c r="H259" s="222">
        <v>4</v>
      </c>
      <c r="I259" s="223"/>
      <c r="J259" s="224">
        <f>ROUND(I259*H259,2)</f>
        <v>0</v>
      </c>
      <c r="K259" s="220" t="s">
        <v>177</v>
      </c>
      <c r="L259" s="44"/>
      <c r="M259" s="225" t="s">
        <v>1</v>
      </c>
      <c r="N259" s="226" t="s">
        <v>43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358</v>
      </c>
      <c r="AT259" s="229" t="s">
        <v>159</v>
      </c>
      <c r="AU259" s="229" t="s">
        <v>85</v>
      </c>
      <c r="AY259" s="17" t="s">
        <v>156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165</v>
      </c>
      <c r="BK259" s="230">
        <f>ROUND(I259*H259,2)</f>
        <v>0</v>
      </c>
      <c r="BL259" s="17" t="s">
        <v>358</v>
      </c>
      <c r="BM259" s="229" t="s">
        <v>783</v>
      </c>
    </row>
    <row r="260" s="2" customFormat="1">
      <c r="A260" s="38"/>
      <c r="B260" s="39"/>
      <c r="C260" s="40"/>
      <c r="D260" s="231" t="s">
        <v>167</v>
      </c>
      <c r="E260" s="40"/>
      <c r="F260" s="232" t="s">
        <v>599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167</v>
      </c>
      <c r="AU260" s="17" t="s">
        <v>85</v>
      </c>
    </row>
    <row r="261" s="13" customFormat="1">
      <c r="A261" s="13"/>
      <c r="B261" s="237"/>
      <c r="C261" s="238"/>
      <c r="D261" s="231" t="s">
        <v>170</v>
      </c>
      <c r="E261" s="239" t="s">
        <v>1</v>
      </c>
      <c r="F261" s="240" t="s">
        <v>600</v>
      </c>
      <c r="G261" s="238"/>
      <c r="H261" s="239" t="s">
        <v>1</v>
      </c>
      <c r="I261" s="241"/>
      <c r="J261" s="238"/>
      <c r="K261" s="238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170</v>
      </c>
      <c r="AU261" s="246" t="s">
        <v>85</v>
      </c>
      <c r="AV261" s="13" t="s">
        <v>85</v>
      </c>
      <c r="AW261" s="13" t="s">
        <v>33</v>
      </c>
      <c r="AX261" s="13" t="s">
        <v>77</v>
      </c>
      <c r="AY261" s="246" t="s">
        <v>156</v>
      </c>
    </row>
    <row r="262" s="14" customFormat="1">
      <c r="A262" s="14"/>
      <c r="B262" s="247"/>
      <c r="C262" s="248"/>
      <c r="D262" s="231" t="s">
        <v>170</v>
      </c>
      <c r="E262" s="249" t="s">
        <v>1</v>
      </c>
      <c r="F262" s="250" t="s">
        <v>164</v>
      </c>
      <c r="G262" s="248"/>
      <c r="H262" s="251">
        <v>4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7" t="s">
        <v>170</v>
      </c>
      <c r="AU262" s="257" t="s">
        <v>85</v>
      </c>
      <c r="AV262" s="14" t="s">
        <v>165</v>
      </c>
      <c r="AW262" s="14" t="s">
        <v>33</v>
      </c>
      <c r="AX262" s="14" t="s">
        <v>85</v>
      </c>
      <c r="AY262" s="257" t="s">
        <v>156</v>
      </c>
    </row>
    <row r="263" s="2" customFormat="1" ht="16.5" customHeight="1">
      <c r="A263" s="38"/>
      <c r="B263" s="39"/>
      <c r="C263" s="258" t="s">
        <v>405</v>
      </c>
      <c r="D263" s="258" t="s">
        <v>223</v>
      </c>
      <c r="E263" s="259" t="s">
        <v>384</v>
      </c>
      <c r="F263" s="260" t="s">
        <v>385</v>
      </c>
      <c r="G263" s="261" t="s">
        <v>219</v>
      </c>
      <c r="H263" s="262">
        <v>1</v>
      </c>
      <c r="I263" s="263"/>
      <c r="J263" s="264">
        <f>ROUND(I263*H263,2)</f>
        <v>0</v>
      </c>
      <c r="K263" s="260" t="s">
        <v>163</v>
      </c>
      <c r="L263" s="265"/>
      <c r="M263" s="266" t="s">
        <v>1</v>
      </c>
      <c r="N263" s="267" t="s">
        <v>43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358</v>
      </c>
      <c r="AT263" s="229" t="s">
        <v>223</v>
      </c>
      <c r="AU263" s="229" t="s">
        <v>85</v>
      </c>
      <c r="AY263" s="17" t="s">
        <v>156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165</v>
      </c>
      <c r="BK263" s="230">
        <f>ROUND(I263*H263,2)</f>
        <v>0</v>
      </c>
      <c r="BL263" s="17" t="s">
        <v>358</v>
      </c>
      <c r="BM263" s="229" t="s">
        <v>784</v>
      </c>
    </row>
    <row r="264" s="2" customFormat="1">
      <c r="A264" s="38"/>
      <c r="B264" s="39"/>
      <c r="C264" s="40"/>
      <c r="D264" s="231" t="s">
        <v>167</v>
      </c>
      <c r="E264" s="40"/>
      <c r="F264" s="232" t="s">
        <v>385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167</v>
      </c>
      <c r="AU264" s="17" t="s">
        <v>85</v>
      </c>
    </row>
    <row r="265" s="2" customFormat="1">
      <c r="A265" s="38"/>
      <c r="B265" s="39"/>
      <c r="C265" s="40"/>
      <c r="D265" s="231" t="s">
        <v>168</v>
      </c>
      <c r="E265" s="40"/>
      <c r="F265" s="236" t="s">
        <v>602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168</v>
      </c>
      <c r="AU265" s="17" t="s">
        <v>85</v>
      </c>
    </row>
    <row r="266" s="14" customFormat="1">
      <c r="A266" s="14"/>
      <c r="B266" s="247"/>
      <c r="C266" s="248"/>
      <c r="D266" s="231" t="s">
        <v>170</v>
      </c>
      <c r="E266" s="249" t="s">
        <v>1</v>
      </c>
      <c r="F266" s="250" t="s">
        <v>85</v>
      </c>
      <c r="G266" s="248"/>
      <c r="H266" s="251">
        <v>1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7" t="s">
        <v>170</v>
      </c>
      <c r="AU266" s="257" t="s">
        <v>85</v>
      </c>
      <c r="AV266" s="14" t="s">
        <v>165</v>
      </c>
      <c r="AW266" s="14" t="s">
        <v>33</v>
      </c>
      <c r="AX266" s="14" t="s">
        <v>85</v>
      </c>
      <c r="AY266" s="257" t="s">
        <v>156</v>
      </c>
    </row>
    <row r="267" s="2" customFormat="1" ht="16.5" customHeight="1">
      <c r="A267" s="38"/>
      <c r="B267" s="39"/>
      <c r="C267" s="218" t="s">
        <v>410</v>
      </c>
      <c r="D267" s="218" t="s">
        <v>159</v>
      </c>
      <c r="E267" s="219" t="s">
        <v>399</v>
      </c>
      <c r="F267" s="220" t="s">
        <v>400</v>
      </c>
      <c r="G267" s="221" t="s">
        <v>356</v>
      </c>
      <c r="H267" s="222">
        <v>4</v>
      </c>
      <c r="I267" s="223"/>
      <c r="J267" s="224">
        <f>ROUND(I267*H267,2)</f>
        <v>0</v>
      </c>
      <c r="K267" s="220" t="s">
        <v>177</v>
      </c>
      <c r="L267" s="44"/>
      <c r="M267" s="225" t="s">
        <v>1</v>
      </c>
      <c r="N267" s="226" t="s">
        <v>43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358</v>
      </c>
      <c r="AT267" s="229" t="s">
        <v>159</v>
      </c>
      <c r="AU267" s="229" t="s">
        <v>85</v>
      </c>
      <c r="AY267" s="17" t="s">
        <v>156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165</v>
      </c>
      <c r="BK267" s="230">
        <f>ROUND(I267*H267,2)</f>
        <v>0</v>
      </c>
      <c r="BL267" s="17" t="s">
        <v>358</v>
      </c>
      <c r="BM267" s="229" t="s">
        <v>785</v>
      </c>
    </row>
    <row r="268" s="2" customFormat="1">
      <c r="A268" s="38"/>
      <c r="B268" s="39"/>
      <c r="C268" s="40"/>
      <c r="D268" s="231" t="s">
        <v>167</v>
      </c>
      <c r="E268" s="40"/>
      <c r="F268" s="232" t="s">
        <v>402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167</v>
      </c>
      <c r="AU268" s="17" t="s">
        <v>85</v>
      </c>
    </row>
    <row r="269" s="13" customFormat="1">
      <c r="A269" s="13"/>
      <c r="B269" s="237"/>
      <c r="C269" s="238"/>
      <c r="D269" s="231" t="s">
        <v>170</v>
      </c>
      <c r="E269" s="239" t="s">
        <v>1</v>
      </c>
      <c r="F269" s="240" t="s">
        <v>403</v>
      </c>
      <c r="G269" s="238"/>
      <c r="H269" s="239" t="s">
        <v>1</v>
      </c>
      <c r="I269" s="241"/>
      <c r="J269" s="238"/>
      <c r="K269" s="238"/>
      <c r="L269" s="242"/>
      <c r="M269" s="243"/>
      <c r="N269" s="244"/>
      <c r="O269" s="244"/>
      <c r="P269" s="244"/>
      <c r="Q269" s="244"/>
      <c r="R269" s="244"/>
      <c r="S269" s="244"/>
      <c r="T269" s="24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6" t="s">
        <v>170</v>
      </c>
      <c r="AU269" s="246" t="s">
        <v>85</v>
      </c>
      <c r="AV269" s="13" t="s">
        <v>85</v>
      </c>
      <c r="AW269" s="13" t="s">
        <v>33</v>
      </c>
      <c r="AX269" s="13" t="s">
        <v>77</v>
      </c>
      <c r="AY269" s="246" t="s">
        <v>156</v>
      </c>
    </row>
    <row r="270" s="13" customFormat="1">
      <c r="A270" s="13"/>
      <c r="B270" s="237"/>
      <c r="C270" s="238"/>
      <c r="D270" s="231" t="s">
        <v>170</v>
      </c>
      <c r="E270" s="239" t="s">
        <v>1</v>
      </c>
      <c r="F270" s="240" t="s">
        <v>404</v>
      </c>
      <c r="G270" s="238"/>
      <c r="H270" s="239" t="s">
        <v>1</v>
      </c>
      <c r="I270" s="241"/>
      <c r="J270" s="238"/>
      <c r="K270" s="238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170</v>
      </c>
      <c r="AU270" s="246" t="s">
        <v>85</v>
      </c>
      <c r="AV270" s="13" t="s">
        <v>85</v>
      </c>
      <c r="AW270" s="13" t="s">
        <v>33</v>
      </c>
      <c r="AX270" s="13" t="s">
        <v>77</v>
      </c>
      <c r="AY270" s="246" t="s">
        <v>156</v>
      </c>
    </row>
    <row r="271" s="14" customFormat="1">
      <c r="A271" s="14"/>
      <c r="B271" s="247"/>
      <c r="C271" s="248"/>
      <c r="D271" s="231" t="s">
        <v>170</v>
      </c>
      <c r="E271" s="249" t="s">
        <v>1</v>
      </c>
      <c r="F271" s="250" t="s">
        <v>164</v>
      </c>
      <c r="G271" s="248"/>
      <c r="H271" s="251">
        <v>4</v>
      </c>
      <c r="I271" s="252"/>
      <c r="J271" s="248"/>
      <c r="K271" s="248"/>
      <c r="L271" s="253"/>
      <c r="M271" s="254"/>
      <c r="N271" s="255"/>
      <c r="O271" s="255"/>
      <c r="P271" s="255"/>
      <c r="Q271" s="255"/>
      <c r="R271" s="255"/>
      <c r="S271" s="255"/>
      <c r="T271" s="25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7" t="s">
        <v>170</v>
      </c>
      <c r="AU271" s="257" t="s">
        <v>85</v>
      </c>
      <c r="AV271" s="14" t="s">
        <v>165</v>
      </c>
      <c r="AW271" s="14" t="s">
        <v>33</v>
      </c>
      <c r="AX271" s="14" t="s">
        <v>85</v>
      </c>
      <c r="AY271" s="257" t="s">
        <v>156</v>
      </c>
    </row>
    <row r="272" s="2" customFormat="1" ht="16.5" customHeight="1">
      <c r="A272" s="38"/>
      <c r="B272" s="39"/>
      <c r="C272" s="258" t="s">
        <v>415</v>
      </c>
      <c r="D272" s="258" t="s">
        <v>223</v>
      </c>
      <c r="E272" s="259" t="s">
        <v>406</v>
      </c>
      <c r="F272" s="260" t="s">
        <v>407</v>
      </c>
      <c r="G272" s="261" t="s">
        <v>219</v>
      </c>
      <c r="H272" s="262">
        <v>1</v>
      </c>
      <c r="I272" s="263"/>
      <c r="J272" s="264">
        <f>ROUND(I272*H272,2)</f>
        <v>0</v>
      </c>
      <c r="K272" s="260" t="s">
        <v>317</v>
      </c>
      <c r="L272" s="265"/>
      <c r="M272" s="266" t="s">
        <v>1</v>
      </c>
      <c r="N272" s="267" t="s">
        <v>43</v>
      </c>
      <c r="O272" s="91"/>
      <c r="P272" s="227">
        <f>O272*H272</f>
        <v>0</v>
      </c>
      <c r="Q272" s="227">
        <v>0.0014599999999999999</v>
      </c>
      <c r="R272" s="227">
        <f>Q272*H272</f>
        <v>0.0014599999999999999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358</v>
      </c>
      <c r="AT272" s="229" t="s">
        <v>223</v>
      </c>
      <c r="AU272" s="229" t="s">
        <v>85</v>
      </c>
      <c r="AY272" s="17" t="s">
        <v>156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165</v>
      </c>
      <c r="BK272" s="230">
        <f>ROUND(I272*H272,2)</f>
        <v>0</v>
      </c>
      <c r="BL272" s="17" t="s">
        <v>358</v>
      </c>
      <c r="BM272" s="229" t="s">
        <v>786</v>
      </c>
    </row>
    <row r="273" s="2" customFormat="1">
      <c r="A273" s="38"/>
      <c r="B273" s="39"/>
      <c r="C273" s="40"/>
      <c r="D273" s="231" t="s">
        <v>167</v>
      </c>
      <c r="E273" s="40"/>
      <c r="F273" s="232" t="s">
        <v>407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167</v>
      </c>
      <c r="AU273" s="17" t="s">
        <v>85</v>
      </c>
    </row>
    <row r="274" s="2" customFormat="1">
      <c r="A274" s="38"/>
      <c r="B274" s="39"/>
      <c r="C274" s="40"/>
      <c r="D274" s="231" t="s">
        <v>168</v>
      </c>
      <c r="E274" s="40"/>
      <c r="F274" s="236" t="s">
        <v>667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168</v>
      </c>
      <c r="AU274" s="17" t="s">
        <v>85</v>
      </c>
    </row>
    <row r="275" s="2" customFormat="1" ht="16.5" customHeight="1">
      <c r="A275" s="38"/>
      <c r="B275" s="39"/>
      <c r="C275" s="258" t="s">
        <v>420</v>
      </c>
      <c r="D275" s="258" t="s">
        <v>223</v>
      </c>
      <c r="E275" s="259" t="s">
        <v>411</v>
      </c>
      <c r="F275" s="260" t="s">
        <v>412</v>
      </c>
      <c r="G275" s="261" t="s">
        <v>219</v>
      </c>
      <c r="H275" s="262">
        <v>1</v>
      </c>
      <c r="I275" s="263"/>
      <c r="J275" s="264">
        <f>ROUND(I275*H275,2)</f>
        <v>0</v>
      </c>
      <c r="K275" s="260" t="s">
        <v>317</v>
      </c>
      <c r="L275" s="265"/>
      <c r="M275" s="266" t="s">
        <v>1</v>
      </c>
      <c r="N275" s="267" t="s">
        <v>43</v>
      </c>
      <c r="O275" s="91"/>
      <c r="P275" s="227">
        <f>O275*H275</f>
        <v>0</v>
      </c>
      <c r="Q275" s="227">
        <v>0.0016100000000000001</v>
      </c>
      <c r="R275" s="227">
        <f>Q275*H275</f>
        <v>0.0016100000000000001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358</v>
      </c>
      <c r="AT275" s="229" t="s">
        <v>223</v>
      </c>
      <c r="AU275" s="229" t="s">
        <v>85</v>
      </c>
      <c r="AY275" s="17" t="s">
        <v>156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165</v>
      </c>
      <c r="BK275" s="230">
        <f>ROUND(I275*H275,2)</f>
        <v>0</v>
      </c>
      <c r="BL275" s="17" t="s">
        <v>358</v>
      </c>
      <c r="BM275" s="229" t="s">
        <v>787</v>
      </c>
    </row>
    <row r="276" s="2" customFormat="1">
      <c r="A276" s="38"/>
      <c r="B276" s="39"/>
      <c r="C276" s="40"/>
      <c r="D276" s="231" t="s">
        <v>167</v>
      </c>
      <c r="E276" s="40"/>
      <c r="F276" s="232" t="s">
        <v>412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167</v>
      </c>
      <c r="AU276" s="17" t="s">
        <v>85</v>
      </c>
    </row>
    <row r="277" s="2" customFormat="1">
      <c r="A277" s="38"/>
      <c r="B277" s="39"/>
      <c r="C277" s="40"/>
      <c r="D277" s="231" t="s">
        <v>168</v>
      </c>
      <c r="E277" s="40"/>
      <c r="F277" s="236" t="s">
        <v>607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168</v>
      </c>
      <c r="AU277" s="17" t="s">
        <v>85</v>
      </c>
    </row>
    <row r="278" s="2" customFormat="1" ht="16.5" customHeight="1">
      <c r="A278" s="38"/>
      <c r="B278" s="39"/>
      <c r="C278" s="258" t="s">
        <v>425</v>
      </c>
      <c r="D278" s="258" t="s">
        <v>223</v>
      </c>
      <c r="E278" s="259" t="s">
        <v>416</v>
      </c>
      <c r="F278" s="260" t="s">
        <v>417</v>
      </c>
      <c r="G278" s="261" t="s">
        <v>219</v>
      </c>
      <c r="H278" s="262">
        <v>1</v>
      </c>
      <c r="I278" s="263"/>
      <c r="J278" s="264">
        <f>ROUND(I278*H278,2)</f>
        <v>0</v>
      </c>
      <c r="K278" s="260" t="s">
        <v>317</v>
      </c>
      <c r="L278" s="265"/>
      <c r="M278" s="266" t="s">
        <v>1</v>
      </c>
      <c r="N278" s="267" t="s">
        <v>43</v>
      </c>
      <c r="O278" s="91"/>
      <c r="P278" s="227">
        <f>O278*H278</f>
        <v>0</v>
      </c>
      <c r="Q278" s="227">
        <v>0.0048799999999999998</v>
      </c>
      <c r="R278" s="227">
        <f>Q278*H278</f>
        <v>0.0048799999999999998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358</v>
      </c>
      <c r="AT278" s="229" t="s">
        <v>223</v>
      </c>
      <c r="AU278" s="229" t="s">
        <v>85</v>
      </c>
      <c r="AY278" s="17" t="s">
        <v>156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165</v>
      </c>
      <c r="BK278" s="230">
        <f>ROUND(I278*H278,2)</f>
        <v>0</v>
      </c>
      <c r="BL278" s="17" t="s">
        <v>358</v>
      </c>
      <c r="BM278" s="229" t="s">
        <v>788</v>
      </c>
    </row>
    <row r="279" s="2" customFormat="1">
      <c r="A279" s="38"/>
      <c r="B279" s="39"/>
      <c r="C279" s="40"/>
      <c r="D279" s="231" t="s">
        <v>167</v>
      </c>
      <c r="E279" s="40"/>
      <c r="F279" s="232" t="s">
        <v>417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167</v>
      </c>
      <c r="AU279" s="17" t="s">
        <v>85</v>
      </c>
    </row>
    <row r="280" s="2" customFormat="1">
      <c r="A280" s="38"/>
      <c r="B280" s="39"/>
      <c r="C280" s="40"/>
      <c r="D280" s="231" t="s">
        <v>168</v>
      </c>
      <c r="E280" s="40"/>
      <c r="F280" s="236" t="s">
        <v>527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168</v>
      </c>
      <c r="AU280" s="17" t="s">
        <v>85</v>
      </c>
    </row>
    <row r="281" s="2" customFormat="1" ht="16.5" customHeight="1">
      <c r="A281" s="38"/>
      <c r="B281" s="39"/>
      <c r="C281" s="258" t="s">
        <v>519</v>
      </c>
      <c r="D281" s="258" t="s">
        <v>223</v>
      </c>
      <c r="E281" s="259" t="s">
        <v>421</v>
      </c>
      <c r="F281" s="260" t="s">
        <v>422</v>
      </c>
      <c r="G281" s="261" t="s">
        <v>219</v>
      </c>
      <c r="H281" s="262">
        <v>1</v>
      </c>
      <c r="I281" s="263"/>
      <c r="J281" s="264">
        <f>ROUND(I281*H281,2)</f>
        <v>0</v>
      </c>
      <c r="K281" s="260" t="s">
        <v>317</v>
      </c>
      <c r="L281" s="265"/>
      <c r="M281" s="266" t="s">
        <v>1</v>
      </c>
      <c r="N281" s="267" t="s">
        <v>43</v>
      </c>
      <c r="O281" s="91"/>
      <c r="P281" s="227">
        <f>O281*H281</f>
        <v>0</v>
      </c>
      <c r="Q281" s="227">
        <v>0.00131</v>
      </c>
      <c r="R281" s="227">
        <f>Q281*H281</f>
        <v>0.00131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358</v>
      </c>
      <c r="AT281" s="229" t="s">
        <v>223</v>
      </c>
      <c r="AU281" s="229" t="s">
        <v>85</v>
      </c>
      <c r="AY281" s="17" t="s">
        <v>156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165</v>
      </c>
      <c r="BK281" s="230">
        <f>ROUND(I281*H281,2)</f>
        <v>0</v>
      </c>
      <c r="BL281" s="17" t="s">
        <v>358</v>
      </c>
      <c r="BM281" s="229" t="s">
        <v>789</v>
      </c>
    </row>
    <row r="282" s="2" customFormat="1">
      <c r="A282" s="38"/>
      <c r="B282" s="39"/>
      <c r="C282" s="40"/>
      <c r="D282" s="231" t="s">
        <v>167</v>
      </c>
      <c r="E282" s="40"/>
      <c r="F282" s="232" t="s">
        <v>422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167</v>
      </c>
      <c r="AU282" s="17" t="s">
        <v>85</v>
      </c>
    </row>
    <row r="283" s="2" customFormat="1">
      <c r="A283" s="38"/>
      <c r="B283" s="39"/>
      <c r="C283" s="40"/>
      <c r="D283" s="231" t="s">
        <v>168</v>
      </c>
      <c r="E283" s="40"/>
      <c r="F283" s="236" t="s">
        <v>611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168</v>
      </c>
      <c r="AU283" s="17" t="s">
        <v>85</v>
      </c>
    </row>
    <row r="284" s="2" customFormat="1" ht="16.5" customHeight="1">
      <c r="A284" s="38"/>
      <c r="B284" s="39"/>
      <c r="C284" s="258" t="s">
        <v>522</v>
      </c>
      <c r="D284" s="258" t="s">
        <v>223</v>
      </c>
      <c r="E284" s="259" t="s">
        <v>426</v>
      </c>
      <c r="F284" s="260" t="s">
        <v>427</v>
      </c>
      <c r="G284" s="261" t="s">
        <v>219</v>
      </c>
      <c r="H284" s="262">
        <v>1</v>
      </c>
      <c r="I284" s="263"/>
      <c r="J284" s="264">
        <f>ROUND(I284*H284,2)</f>
        <v>0</v>
      </c>
      <c r="K284" s="260" t="s">
        <v>317</v>
      </c>
      <c r="L284" s="265"/>
      <c r="M284" s="266" t="s">
        <v>1</v>
      </c>
      <c r="N284" s="267" t="s">
        <v>43</v>
      </c>
      <c r="O284" s="91"/>
      <c r="P284" s="227">
        <f>O284*H284</f>
        <v>0</v>
      </c>
      <c r="Q284" s="227">
        <v>0.00042999999999999999</v>
      </c>
      <c r="R284" s="227">
        <f>Q284*H284</f>
        <v>0.00042999999999999999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358</v>
      </c>
      <c r="AT284" s="229" t="s">
        <v>223</v>
      </c>
      <c r="AU284" s="229" t="s">
        <v>85</v>
      </c>
      <c r="AY284" s="17" t="s">
        <v>156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165</v>
      </c>
      <c r="BK284" s="230">
        <f>ROUND(I284*H284,2)</f>
        <v>0</v>
      </c>
      <c r="BL284" s="17" t="s">
        <v>358</v>
      </c>
      <c r="BM284" s="229" t="s">
        <v>790</v>
      </c>
    </row>
    <row r="285" s="2" customFormat="1">
      <c r="A285" s="38"/>
      <c r="B285" s="39"/>
      <c r="C285" s="40"/>
      <c r="D285" s="231" t="s">
        <v>167</v>
      </c>
      <c r="E285" s="40"/>
      <c r="F285" s="232" t="s">
        <v>427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167</v>
      </c>
      <c r="AU285" s="17" t="s">
        <v>85</v>
      </c>
    </row>
    <row r="286" s="2" customFormat="1">
      <c r="A286" s="38"/>
      <c r="B286" s="39"/>
      <c r="C286" s="40"/>
      <c r="D286" s="231" t="s">
        <v>168</v>
      </c>
      <c r="E286" s="40"/>
      <c r="F286" s="236" t="s">
        <v>429</v>
      </c>
      <c r="G286" s="40"/>
      <c r="H286" s="40"/>
      <c r="I286" s="233"/>
      <c r="J286" s="40"/>
      <c r="K286" s="40"/>
      <c r="L286" s="44"/>
      <c r="M286" s="280"/>
      <c r="N286" s="281"/>
      <c r="O286" s="282"/>
      <c r="P286" s="282"/>
      <c r="Q286" s="282"/>
      <c r="R286" s="282"/>
      <c r="S286" s="282"/>
      <c r="T286" s="283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168</v>
      </c>
      <c r="AU286" s="17" t="s">
        <v>85</v>
      </c>
    </row>
    <row r="287" s="2" customFormat="1" ht="6.96" customHeight="1">
      <c r="A287" s="38"/>
      <c r="B287" s="66"/>
      <c r="C287" s="67"/>
      <c r="D287" s="67"/>
      <c r="E287" s="67"/>
      <c r="F287" s="67"/>
      <c r="G287" s="67"/>
      <c r="H287" s="67"/>
      <c r="I287" s="67"/>
      <c r="J287" s="67"/>
      <c r="K287" s="67"/>
      <c r="L287" s="44"/>
      <c r="M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</row>
  </sheetData>
  <sheetProtection sheet="1" autoFilter="0" formatColumns="0" formatRows="0" objects="1" scenarios="1" spinCount="100000" saltValue="AtQh5Frq5E51zyx1UyHms6TIvJYeKszFeBZz4bp8itd8BJ+YsdaqqUQgWNvZZkvusW0aio2K2gSfsaHvK/o2xA==" hashValue="J51mCM3oFpAVqoDEwVtCzSkJ19wAVwFJJb83gkTG+qTZFzQwnOMgjFeDunEGaybBzRMZwKJOfqjZvfFsCaR//w==" algorithmName="SHA-512" password="CC35"/>
  <autoFilter ref="C126:K28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kotlů na TP - byty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791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ROUND((SUM(BE126:BE258)),  2)</f>
        <v>0</v>
      </c>
      <c r="G33" s="38"/>
      <c r="H33" s="38"/>
      <c r="I33" s="155">
        <v>0.20999999999999999</v>
      </c>
      <c r="J33" s="154">
        <f>ROUND(((SUM(BE126:BE258))*I33),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ROUND((SUM(BF126:BF258)),  2)</f>
        <v>0</v>
      </c>
      <c r="G34" s="38"/>
      <c r="H34" s="38"/>
      <c r="I34" s="155">
        <v>0.14999999999999999</v>
      </c>
      <c r="J34" s="154">
        <f>ROUND(((SUM(BF126:BF258))*I34),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ROUND((SUM(BG126:BG258)),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ROUND((SUM(BH126:BH258)),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ROUND((SUM(BI126:BI258)),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kotlů na TP - byty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07 - ŠUMNÁ - strážní domek traťmistra č.38 s příslušenstvím, BJ - IC5000181914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127</v>
      </c>
      <c r="D94" s="176"/>
      <c r="E94" s="176"/>
      <c r="F94" s="176"/>
      <c r="G94" s="176"/>
      <c r="H94" s="176"/>
      <c r="I94" s="176"/>
      <c r="J94" s="177" t="s">
        <v>128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129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9" customFormat="1" ht="24.96" customHeight="1">
      <c r="A97" s="9"/>
      <c r="B97" s="179"/>
      <c r="C97" s="180"/>
      <c r="D97" s="181" t="s">
        <v>131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534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132</v>
      </c>
      <c r="E99" s="188"/>
      <c r="F99" s="188"/>
      <c r="G99" s="188"/>
      <c r="H99" s="188"/>
      <c r="I99" s="188"/>
      <c r="J99" s="189">
        <f>J132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133</v>
      </c>
      <c r="E100" s="188"/>
      <c r="F100" s="188"/>
      <c r="G100" s="188"/>
      <c r="H100" s="188"/>
      <c r="I100" s="188"/>
      <c r="J100" s="189">
        <f>J162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134</v>
      </c>
      <c r="E101" s="188"/>
      <c r="F101" s="188"/>
      <c r="G101" s="188"/>
      <c r="H101" s="188"/>
      <c r="I101" s="188"/>
      <c r="J101" s="189">
        <f>J173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135</v>
      </c>
      <c r="E102" s="182"/>
      <c r="F102" s="182"/>
      <c r="G102" s="182"/>
      <c r="H102" s="182"/>
      <c r="I102" s="182"/>
      <c r="J102" s="183">
        <f>J176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136</v>
      </c>
      <c r="E103" s="188"/>
      <c r="F103" s="188"/>
      <c r="G103" s="188"/>
      <c r="H103" s="188"/>
      <c r="I103" s="188"/>
      <c r="J103" s="189">
        <f>J177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137</v>
      </c>
      <c r="E104" s="188"/>
      <c r="F104" s="188"/>
      <c r="G104" s="188"/>
      <c r="H104" s="188"/>
      <c r="I104" s="188"/>
      <c r="J104" s="189">
        <f>J192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138</v>
      </c>
      <c r="E105" s="188"/>
      <c r="F105" s="188"/>
      <c r="G105" s="188"/>
      <c r="H105" s="188"/>
      <c r="I105" s="188"/>
      <c r="J105" s="189">
        <f>J210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140</v>
      </c>
      <c r="E106" s="182"/>
      <c r="F106" s="182"/>
      <c r="G106" s="182"/>
      <c r="H106" s="182"/>
      <c r="I106" s="182"/>
      <c r="J106" s="183">
        <f>J213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141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výměna kotlů na TP - byty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124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30" customHeight="1">
      <c r="A118" s="38"/>
      <c r="B118" s="39"/>
      <c r="C118" s="40"/>
      <c r="D118" s="40"/>
      <c r="E118" s="76" t="str">
        <f>E9</f>
        <v>07 - ŠUMNÁ - strážní domek traťmistra č.38 s příslušenstvím, BJ - IC5000181914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1. 2. 2022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Správa železnic, státní organizace</v>
      </c>
      <c r="G122" s="40"/>
      <c r="H122" s="40"/>
      <c r="I122" s="32" t="s">
        <v>32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IF(E18="","",E18)</f>
        <v>Vyplň údaj</v>
      </c>
      <c r="G123" s="40"/>
      <c r="H123" s="40"/>
      <c r="I123" s="32" t="s">
        <v>34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142</v>
      </c>
      <c r="D125" s="194" t="s">
        <v>62</v>
      </c>
      <c r="E125" s="194" t="s">
        <v>58</v>
      </c>
      <c r="F125" s="194" t="s">
        <v>59</v>
      </c>
      <c r="G125" s="194" t="s">
        <v>143</v>
      </c>
      <c r="H125" s="194" t="s">
        <v>144</v>
      </c>
      <c r="I125" s="194" t="s">
        <v>145</v>
      </c>
      <c r="J125" s="194" t="s">
        <v>128</v>
      </c>
      <c r="K125" s="195" t="s">
        <v>146</v>
      </c>
      <c r="L125" s="196"/>
      <c r="M125" s="100" t="s">
        <v>1</v>
      </c>
      <c r="N125" s="101" t="s">
        <v>41</v>
      </c>
      <c r="O125" s="101" t="s">
        <v>147</v>
      </c>
      <c r="P125" s="101" t="s">
        <v>148</v>
      </c>
      <c r="Q125" s="101" t="s">
        <v>149</v>
      </c>
      <c r="R125" s="101" t="s">
        <v>150</v>
      </c>
      <c r="S125" s="101" t="s">
        <v>151</v>
      </c>
      <c r="T125" s="102" t="s">
        <v>152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153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P127+P176+P213</f>
        <v>0</v>
      </c>
      <c r="Q126" s="104"/>
      <c r="R126" s="199">
        <f>R127+R176+R213</f>
        <v>0.69005000000000005</v>
      </c>
      <c r="S126" s="104"/>
      <c r="T126" s="200">
        <f>T127+T176+T213</f>
        <v>0.74724999999999997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76</v>
      </c>
      <c r="AU126" s="17" t="s">
        <v>130</v>
      </c>
      <c r="BK126" s="201">
        <f>BK127+BK176+BK213</f>
        <v>0</v>
      </c>
    </row>
    <row r="127" s="12" customFormat="1" ht="25.92" customHeight="1">
      <c r="A127" s="12"/>
      <c r="B127" s="202"/>
      <c r="C127" s="203"/>
      <c r="D127" s="204" t="s">
        <v>76</v>
      </c>
      <c r="E127" s="205" t="s">
        <v>154</v>
      </c>
      <c r="F127" s="205" t="s">
        <v>155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P128+P132+P162+P173</f>
        <v>0</v>
      </c>
      <c r="Q127" s="210"/>
      <c r="R127" s="211">
        <f>R128+R132+R162+R173</f>
        <v>0.35383999999999999</v>
      </c>
      <c r="S127" s="210"/>
      <c r="T127" s="212">
        <f>T128+T132+T162+T173</f>
        <v>0.441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85</v>
      </c>
      <c r="AT127" s="214" t="s">
        <v>76</v>
      </c>
      <c r="AU127" s="214" t="s">
        <v>77</v>
      </c>
      <c r="AY127" s="213" t="s">
        <v>156</v>
      </c>
      <c r="BK127" s="215">
        <f>BK128+BK132+BK162+BK173</f>
        <v>0</v>
      </c>
    </row>
    <row r="128" s="12" customFormat="1" ht="22.8" customHeight="1">
      <c r="A128" s="12"/>
      <c r="B128" s="202"/>
      <c r="C128" s="203"/>
      <c r="D128" s="204" t="s">
        <v>76</v>
      </c>
      <c r="E128" s="216" t="s">
        <v>200</v>
      </c>
      <c r="F128" s="216" t="s">
        <v>535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SUM(P129:P131)</f>
        <v>0</v>
      </c>
      <c r="Q128" s="210"/>
      <c r="R128" s="211">
        <f>SUM(R129:R131)</f>
        <v>0.0223</v>
      </c>
      <c r="S128" s="210"/>
      <c r="T128" s="212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85</v>
      </c>
      <c r="AT128" s="214" t="s">
        <v>76</v>
      </c>
      <c r="AU128" s="214" t="s">
        <v>85</v>
      </c>
      <c r="AY128" s="213" t="s">
        <v>156</v>
      </c>
      <c r="BK128" s="215">
        <f>SUM(BK129:BK131)</f>
        <v>0</v>
      </c>
    </row>
    <row r="129" s="2" customFormat="1" ht="24.15" customHeight="1">
      <c r="A129" s="38"/>
      <c r="B129" s="39"/>
      <c r="C129" s="218" t="s">
        <v>85</v>
      </c>
      <c r="D129" s="218" t="s">
        <v>159</v>
      </c>
      <c r="E129" s="219" t="s">
        <v>536</v>
      </c>
      <c r="F129" s="220" t="s">
        <v>537</v>
      </c>
      <c r="G129" s="221" t="s">
        <v>434</v>
      </c>
      <c r="H129" s="222">
        <v>5</v>
      </c>
      <c r="I129" s="223"/>
      <c r="J129" s="224">
        <f>ROUND(I129*H129,2)</f>
        <v>0</v>
      </c>
      <c r="K129" s="220" t="s">
        <v>177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0.0044600000000000004</v>
      </c>
      <c r="R129" s="227">
        <f>Q129*H129</f>
        <v>0.0223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164</v>
      </c>
      <c r="AT129" s="229" t="s">
        <v>159</v>
      </c>
      <c r="AU129" s="229" t="s">
        <v>165</v>
      </c>
      <c r="AY129" s="17" t="s">
        <v>156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165</v>
      </c>
      <c r="BK129" s="230">
        <f>ROUND(I129*H129,2)</f>
        <v>0</v>
      </c>
      <c r="BL129" s="17" t="s">
        <v>164</v>
      </c>
      <c r="BM129" s="229" t="s">
        <v>792</v>
      </c>
    </row>
    <row r="130" s="2" customFormat="1">
      <c r="A130" s="38"/>
      <c r="B130" s="39"/>
      <c r="C130" s="40"/>
      <c r="D130" s="231" t="s">
        <v>167</v>
      </c>
      <c r="E130" s="40"/>
      <c r="F130" s="232" t="s">
        <v>539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167</v>
      </c>
      <c r="AU130" s="17" t="s">
        <v>165</v>
      </c>
    </row>
    <row r="131" s="14" customFormat="1">
      <c r="A131" s="14"/>
      <c r="B131" s="247"/>
      <c r="C131" s="248"/>
      <c r="D131" s="231" t="s">
        <v>170</v>
      </c>
      <c r="E131" s="249" t="s">
        <v>1</v>
      </c>
      <c r="F131" s="250" t="s">
        <v>193</v>
      </c>
      <c r="G131" s="248"/>
      <c r="H131" s="251">
        <v>5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170</v>
      </c>
      <c r="AU131" s="257" t="s">
        <v>165</v>
      </c>
      <c r="AV131" s="14" t="s">
        <v>165</v>
      </c>
      <c r="AW131" s="14" t="s">
        <v>33</v>
      </c>
      <c r="AX131" s="14" t="s">
        <v>85</v>
      </c>
      <c r="AY131" s="257" t="s">
        <v>156</v>
      </c>
    </row>
    <row r="132" s="12" customFormat="1" ht="22.8" customHeight="1">
      <c r="A132" s="12"/>
      <c r="B132" s="202"/>
      <c r="C132" s="203"/>
      <c r="D132" s="204" t="s">
        <v>76</v>
      </c>
      <c r="E132" s="216" t="s">
        <v>157</v>
      </c>
      <c r="F132" s="216" t="s">
        <v>158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SUM(P133:P161)</f>
        <v>0</v>
      </c>
      <c r="Q132" s="210"/>
      <c r="R132" s="211">
        <f>SUM(R133:R161)</f>
        <v>0.33154</v>
      </c>
      <c r="S132" s="210"/>
      <c r="T132" s="212">
        <f>SUM(T133:T161)</f>
        <v>0.441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85</v>
      </c>
      <c r="AT132" s="214" t="s">
        <v>76</v>
      </c>
      <c r="AU132" s="214" t="s">
        <v>85</v>
      </c>
      <c r="AY132" s="213" t="s">
        <v>156</v>
      </c>
      <c r="BK132" s="215">
        <f>SUM(BK133:BK161)</f>
        <v>0</v>
      </c>
    </row>
    <row r="133" s="2" customFormat="1" ht="21.75" customHeight="1">
      <c r="A133" s="38"/>
      <c r="B133" s="39"/>
      <c r="C133" s="218" t="s">
        <v>165</v>
      </c>
      <c r="D133" s="218" t="s">
        <v>159</v>
      </c>
      <c r="E133" s="219" t="s">
        <v>160</v>
      </c>
      <c r="F133" s="220" t="s">
        <v>161</v>
      </c>
      <c r="G133" s="221" t="s">
        <v>162</v>
      </c>
      <c r="H133" s="222">
        <v>1</v>
      </c>
      <c r="I133" s="223"/>
      <c r="J133" s="224">
        <f>ROUND(I133*H133,2)</f>
        <v>0</v>
      </c>
      <c r="K133" s="220" t="s">
        <v>163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0.10000000000000001</v>
      </c>
      <c r="R133" s="227">
        <f>Q133*H133</f>
        <v>0.10000000000000001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164</v>
      </c>
      <c r="AT133" s="229" t="s">
        <v>159</v>
      </c>
      <c r="AU133" s="229" t="s">
        <v>165</v>
      </c>
      <c r="AY133" s="17" t="s">
        <v>156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165</v>
      </c>
      <c r="BK133" s="230">
        <f>ROUND(I133*H133,2)</f>
        <v>0</v>
      </c>
      <c r="BL133" s="17" t="s">
        <v>164</v>
      </c>
      <c r="BM133" s="229" t="s">
        <v>793</v>
      </c>
    </row>
    <row r="134" s="2" customFormat="1">
      <c r="A134" s="38"/>
      <c r="B134" s="39"/>
      <c r="C134" s="40"/>
      <c r="D134" s="231" t="s">
        <v>167</v>
      </c>
      <c r="E134" s="40"/>
      <c r="F134" s="232" t="s">
        <v>161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167</v>
      </c>
      <c r="AU134" s="17" t="s">
        <v>165</v>
      </c>
    </row>
    <row r="135" s="2" customFormat="1">
      <c r="A135" s="38"/>
      <c r="B135" s="39"/>
      <c r="C135" s="40"/>
      <c r="D135" s="231" t="s">
        <v>168</v>
      </c>
      <c r="E135" s="40"/>
      <c r="F135" s="236" t="s">
        <v>169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168</v>
      </c>
      <c r="AU135" s="17" t="s">
        <v>165</v>
      </c>
    </row>
    <row r="136" s="13" customFormat="1">
      <c r="A136" s="13"/>
      <c r="B136" s="237"/>
      <c r="C136" s="238"/>
      <c r="D136" s="231" t="s">
        <v>170</v>
      </c>
      <c r="E136" s="239" t="s">
        <v>1</v>
      </c>
      <c r="F136" s="240" t="s">
        <v>171</v>
      </c>
      <c r="G136" s="238"/>
      <c r="H136" s="239" t="s">
        <v>1</v>
      </c>
      <c r="I136" s="241"/>
      <c r="J136" s="238"/>
      <c r="K136" s="238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170</v>
      </c>
      <c r="AU136" s="246" t="s">
        <v>165</v>
      </c>
      <c r="AV136" s="13" t="s">
        <v>85</v>
      </c>
      <c r="AW136" s="13" t="s">
        <v>33</v>
      </c>
      <c r="AX136" s="13" t="s">
        <v>77</v>
      </c>
      <c r="AY136" s="246" t="s">
        <v>156</v>
      </c>
    </row>
    <row r="137" s="13" customFormat="1">
      <c r="A137" s="13"/>
      <c r="B137" s="237"/>
      <c r="C137" s="238"/>
      <c r="D137" s="231" t="s">
        <v>170</v>
      </c>
      <c r="E137" s="239" t="s">
        <v>1</v>
      </c>
      <c r="F137" s="240" t="s">
        <v>794</v>
      </c>
      <c r="G137" s="238"/>
      <c r="H137" s="239" t="s">
        <v>1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170</v>
      </c>
      <c r="AU137" s="246" t="s">
        <v>165</v>
      </c>
      <c r="AV137" s="13" t="s">
        <v>85</v>
      </c>
      <c r="AW137" s="13" t="s">
        <v>33</v>
      </c>
      <c r="AX137" s="13" t="s">
        <v>77</v>
      </c>
      <c r="AY137" s="246" t="s">
        <v>156</v>
      </c>
    </row>
    <row r="138" s="13" customFormat="1">
      <c r="A138" s="13"/>
      <c r="B138" s="237"/>
      <c r="C138" s="238"/>
      <c r="D138" s="231" t="s">
        <v>170</v>
      </c>
      <c r="E138" s="239" t="s">
        <v>1</v>
      </c>
      <c r="F138" s="240" t="s">
        <v>172</v>
      </c>
      <c r="G138" s="238"/>
      <c r="H138" s="239" t="s">
        <v>1</v>
      </c>
      <c r="I138" s="241"/>
      <c r="J138" s="238"/>
      <c r="K138" s="238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170</v>
      </c>
      <c r="AU138" s="246" t="s">
        <v>165</v>
      </c>
      <c r="AV138" s="13" t="s">
        <v>85</v>
      </c>
      <c r="AW138" s="13" t="s">
        <v>33</v>
      </c>
      <c r="AX138" s="13" t="s">
        <v>77</v>
      </c>
      <c r="AY138" s="246" t="s">
        <v>156</v>
      </c>
    </row>
    <row r="139" s="13" customFormat="1">
      <c r="A139" s="13"/>
      <c r="B139" s="237"/>
      <c r="C139" s="238"/>
      <c r="D139" s="231" t="s">
        <v>170</v>
      </c>
      <c r="E139" s="239" t="s">
        <v>1</v>
      </c>
      <c r="F139" s="240" t="s">
        <v>173</v>
      </c>
      <c r="G139" s="238"/>
      <c r="H139" s="239" t="s">
        <v>1</v>
      </c>
      <c r="I139" s="241"/>
      <c r="J139" s="238"/>
      <c r="K139" s="238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170</v>
      </c>
      <c r="AU139" s="246" t="s">
        <v>165</v>
      </c>
      <c r="AV139" s="13" t="s">
        <v>85</v>
      </c>
      <c r="AW139" s="13" t="s">
        <v>33</v>
      </c>
      <c r="AX139" s="13" t="s">
        <v>77</v>
      </c>
      <c r="AY139" s="246" t="s">
        <v>156</v>
      </c>
    </row>
    <row r="140" s="14" customFormat="1">
      <c r="A140" s="14"/>
      <c r="B140" s="247"/>
      <c r="C140" s="248"/>
      <c r="D140" s="231" t="s">
        <v>170</v>
      </c>
      <c r="E140" s="249" t="s">
        <v>1</v>
      </c>
      <c r="F140" s="250" t="s">
        <v>85</v>
      </c>
      <c r="G140" s="248"/>
      <c r="H140" s="251">
        <v>1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170</v>
      </c>
      <c r="AU140" s="257" t="s">
        <v>165</v>
      </c>
      <c r="AV140" s="14" t="s">
        <v>165</v>
      </c>
      <c r="AW140" s="14" t="s">
        <v>33</v>
      </c>
      <c r="AX140" s="14" t="s">
        <v>85</v>
      </c>
      <c r="AY140" s="257" t="s">
        <v>156</v>
      </c>
    </row>
    <row r="141" s="2" customFormat="1" ht="33" customHeight="1">
      <c r="A141" s="38"/>
      <c r="B141" s="39"/>
      <c r="C141" s="218" t="s">
        <v>183</v>
      </c>
      <c r="D141" s="218" t="s">
        <v>159</v>
      </c>
      <c r="E141" s="219" t="s">
        <v>432</v>
      </c>
      <c r="F141" s="220" t="s">
        <v>433</v>
      </c>
      <c r="G141" s="221" t="s">
        <v>434</v>
      </c>
      <c r="H141" s="222">
        <v>27</v>
      </c>
      <c r="I141" s="223"/>
      <c r="J141" s="224">
        <f>ROUND(I141*H141,2)</f>
        <v>0</v>
      </c>
      <c r="K141" s="220" t="s">
        <v>177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164</v>
      </c>
      <c r="AT141" s="229" t="s">
        <v>159</v>
      </c>
      <c r="AU141" s="229" t="s">
        <v>165</v>
      </c>
      <c r="AY141" s="17" t="s">
        <v>156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165</v>
      </c>
      <c r="BK141" s="230">
        <f>ROUND(I141*H141,2)</f>
        <v>0</v>
      </c>
      <c r="BL141" s="17" t="s">
        <v>164</v>
      </c>
      <c r="BM141" s="229" t="s">
        <v>795</v>
      </c>
    </row>
    <row r="142" s="2" customFormat="1">
      <c r="A142" s="38"/>
      <c r="B142" s="39"/>
      <c r="C142" s="40"/>
      <c r="D142" s="231" t="s">
        <v>167</v>
      </c>
      <c r="E142" s="40"/>
      <c r="F142" s="232" t="s">
        <v>436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167</v>
      </c>
      <c r="AU142" s="17" t="s">
        <v>165</v>
      </c>
    </row>
    <row r="143" s="13" customFormat="1">
      <c r="A143" s="13"/>
      <c r="B143" s="237"/>
      <c r="C143" s="238"/>
      <c r="D143" s="231" t="s">
        <v>170</v>
      </c>
      <c r="E143" s="239" t="s">
        <v>1</v>
      </c>
      <c r="F143" s="240" t="s">
        <v>437</v>
      </c>
      <c r="G143" s="238"/>
      <c r="H143" s="239" t="s">
        <v>1</v>
      </c>
      <c r="I143" s="241"/>
      <c r="J143" s="238"/>
      <c r="K143" s="238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170</v>
      </c>
      <c r="AU143" s="246" t="s">
        <v>165</v>
      </c>
      <c r="AV143" s="13" t="s">
        <v>85</v>
      </c>
      <c r="AW143" s="13" t="s">
        <v>33</v>
      </c>
      <c r="AX143" s="13" t="s">
        <v>77</v>
      </c>
      <c r="AY143" s="246" t="s">
        <v>156</v>
      </c>
    </row>
    <row r="144" s="14" customFormat="1">
      <c r="A144" s="14"/>
      <c r="B144" s="247"/>
      <c r="C144" s="248"/>
      <c r="D144" s="231" t="s">
        <v>170</v>
      </c>
      <c r="E144" s="249" t="s">
        <v>1</v>
      </c>
      <c r="F144" s="250" t="s">
        <v>796</v>
      </c>
      <c r="G144" s="248"/>
      <c r="H144" s="251">
        <v>27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170</v>
      </c>
      <c r="AU144" s="257" t="s">
        <v>165</v>
      </c>
      <c r="AV144" s="14" t="s">
        <v>165</v>
      </c>
      <c r="AW144" s="14" t="s">
        <v>33</v>
      </c>
      <c r="AX144" s="14" t="s">
        <v>85</v>
      </c>
      <c r="AY144" s="257" t="s">
        <v>156</v>
      </c>
    </row>
    <row r="145" s="2" customFormat="1" ht="33" customHeight="1">
      <c r="A145" s="38"/>
      <c r="B145" s="39"/>
      <c r="C145" s="218" t="s">
        <v>164</v>
      </c>
      <c r="D145" s="218" t="s">
        <v>159</v>
      </c>
      <c r="E145" s="219" t="s">
        <v>439</v>
      </c>
      <c r="F145" s="220" t="s">
        <v>440</v>
      </c>
      <c r="G145" s="221" t="s">
        <v>434</v>
      </c>
      <c r="H145" s="222">
        <v>81</v>
      </c>
      <c r="I145" s="223"/>
      <c r="J145" s="224">
        <f>ROUND(I145*H145,2)</f>
        <v>0</v>
      </c>
      <c r="K145" s="220" t="s">
        <v>177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164</v>
      </c>
      <c r="AT145" s="229" t="s">
        <v>159</v>
      </c>
      <c r="AU145" s="229" t="s">
        <v>165</v>
      </c>
      <c r="AY145" s="17" t="s">
        <v>156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165</v>
      </c>
      <c r="BK145" s="230">
        <f>ROUND(I145*H145,2)</f>
        <v>0</v>
      </c>
      <c r="BL145" s="17" t="s">
        <v>164</v>
      </c>
      <c r="BM145" s="229" t="s">
        <v>797</v>
      </c>
    </row>
    <row r="146" s="2" customFormat="1">
      <c r="A146" s="38"/>
      <c r="B146" s="39"/>
      <c r="C146" s="40"/>
      <c r="D146" s="231" t="s">
        <v>167</v>
      </c>
      <c r="E146" s="40"/>
      <c r="F146" s="232" t="s">
        <v>442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167</v>
      </c>
      <c r="AU146" s="17" t="s">
        <v>165</v>
      </c>
    </row>
    <row r="147" s="13" customFormat="1">
      <c r="A147" s="13"/>
      <c r="B147" s="237"/>
      <c r="C147" s="238"/>
      <c r="D147" s="231" t="s">
        <v>170</v>
      </c>
      <c r="E147" s="239" t="s">
        <v>1</v>
      </c>
      <c r="F147" s="240" t="s">
        <v>198</v>
      </c>
      <c r="G147" s="238"/>
      <c r="H147" s="239" t="s">
        <v>1</v>
      </c>
      <c r="I147" s="241"/>
      <c r="J147" s="238"/>
      <c r="K147" s="238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170</v>
      </c>
      <c r="AU147" s="246" t="s">
        <v>165</v>
      </c>
      <c r="AV147" s="13" t="s">
        <v>85</v>
      </c>
      <c r="AW147" s="13" t="s">
        <v>33</v>
      </c>
      <c r="AX147" s="13" t="s">
        <v>77</v>
      </c>
      <c r="AY147" s="246" t="s">
        <v>156</v>
      </c>
    </row>
    <row r="148" s="14" customFormat="1">
      <c r="A148" s="14"/>
      <c r="B148" s="247"/>
      <c r="C148" s="248"/>
      <c r="D148" s="231" t="s">
        <v>170</v>
      </c>
      <c r="E148" s="249" t="s">
        <v>1</v>
      </c>
      <c r="F148" s="250" t="s">
        <v>798</v>
      </c>
      <c r="G148" s="248"/>
      <c r="H148" s="251">
        <v>81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170</v>
      </c>
      <c r="AU148" s="257" t="s">
        <v>165</v>
      </c>
      <c r="AV148" s="14" t="s">
        <v>165</v>
      </c>
      <c r="AW148" s="14" t="s">
        <v>33</v>
      </c>
      <c r="AX148" s="14" t="s">
        <v>85</v>
      </c>
      <c r="AY148" s="257" t="s">
        <v>156</v>
      </c>
    </row>
    <row r="149" s="2" customFormat="1" ht="33" customHeight="1">
      <c r="A149" s="38"/>
      <c r="B149" s="39"/>
      <c r="C149" s="218" t="s">
        <v>193</v>
      </c>
      <c r="D149" s="218" t="s">
        <v>159</v>
      </c>
      <c r="E149" s="219" t="s">
        <v>444</v>
      </c>
      <c r="F149" s="220" t="s">
        <v>445</v>
      </c>
      <c r="G149" s="221" t="s">
        <v>434</v>
      </c>
      <c r="H149" s="222">
        <v>27</v>
      </c>
      <c r="I149" s="223"/>
      <c r="J149" s="224">
        <f>ROUND(I149*H149,2)</f>
        <v>0</v>
      </c>
      <c r="K149" s="220" t="s">
        <v>177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164</v>
      </c>
      <c r="AT149" s="229" t="s">
        <v>159</v>
      </c>
      <c r="AU149" s="229" t="s">
        <v>165</v>
      </c>
      <c r="AY149" s="17" t="s">
        <v>156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165</v>
      </c>
      <c r="BK149" s="230">
        <f>ROUND(I149*H149,2)</f>
        <v>0</v>
      </c>
      <c r="BL149" s="17" t="s">
        <v>164</v>
      </c>
      <c r="BM149" s="229" t="s">
        <v>799</v>
      </c>
    </row>
    <row r="150" s="2" customFormat="1">
      <c r="A150" s="38"/>
      <c r="B150" s="39"/>
      <c r="C150" s="40"/>
      <c r="D150" s="231" t="s">
        <v>167</v>
      </c>
      <c r="E150" s="40"/>
      <c r="F150" s="232" t="s">
        <v>447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167</v>
      </c>
      <c r="AU150" s="17" t="s">
        <v>165</v>
      </c>
    </row>
    <row r="151" s="2" customFormat="1" ht="33" customHeight="1">
      <c r="A151" s="38"/>
      <c r="B151" s="39"/>
      <c r="C151" s="218" t="s">
        <v>200</v>
      </c>
      <c r="D151" s="218" t="s">
        <v>159</v>
      </c>
      <c r="E151" s="219" t="s">
        <v>735</v>
      </c>
      <c r="F151" s="220" t="s">
        <v>736</v>
      </c>
      <c r="G151" s="221" t="s">
        <v>162</v>
      </c>
      <c r="H151" s="222">
        <v>1</v>
      </c>
      <c r="I151" s="223"/>
      <c r="J151" s="224">
        <f>ROUND(I151*H151,2)</f>
        <v>0</v>
      </c>
      <c r="K151" s="220" t="s">
        <v>177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0.22344</v>
      </c>
      <c r="R151" s="227">
        <f>Q151*H151</f>
        <v>0.22344</v>
      </c>
      <c r="S151" s="227">
        <v>0.17299999999999999</v>
      </c>
      <c r="T151" s="228">
        <f>S151*H151</f>
        <v>0.17299999999999999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164</v>
      </c>
      <c r="AT151" s="229" t="s">
        <v>159</v>
      </c>
      <c r="AU151" s="229" t="s">
        <v>165</v>
      </c>
      <c r="AY151" s="17" t="s">
        <v>156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165</v>
      </c>
      <c r="BK151" s="230">
        <f>ROUND(I151*H151,2)</f>
        <v>0</v>
      </c>
      <c r="BL151" s="17" t="s">
        <v>164</v>
      </c>
      <c r="BM151" s="229" t="s">
        <v>800</v>
      </c>
    </row>
    <row r="152" s="2" customFormat="1">
      <c r="A152" s="38"/>
      <c r="B152" s="39"/>
      <c r="C152" s="40"/>
      <c r="D152" s="231" t="s">
        <v>167</v>
      </c>
      <c r="E152" s="40"/>
      <c r="F152" s="232" t="s">
        <v>738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167</v>
      </c>
      <c r="AU152" s="17" t="s">
        <v>165</v>
      </c>
    </row>
    <row r="153" s="2" customFormat="1">
      <c r="A153" s="38"/>
      <c r="B153" s="39"/>
      <c r="C153" s="40"/>
      <c r="D153" s="231" t="s">
        <v>168</v>
      </c>
      <c r="E153" s="40"/>
      <c r="F153" s="236" t="s">
        <v>452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168</v>
      </c>
      <c r="AU153" s="17" t="s">
        <v>165</v>
      </c>
    </row>
    <row r="154" s="2" customFormat="1" ht="37.8" customHeight="1">
      <c r="A154" s="38"/>
      <c r="B154" s="39"/>
      <c r="C154" s="218" t="s">
        <v>207</v>
      </c>
      <c r="D154" s="218" t="s">
        <v>159</v>
      </c>
      <c r="E154" s="219" t="s">
        <v>739</v>
      </c>
      <c r="F154" s="220" t="s">
        <v>740</v>
      </c>
      <c r="G154" s="221" t="s">
        <v>176</v>
      </c>
      <c r="H154" s="222">
        <v>6</v>
      </c>
      <c r="I154" s="223"/>
      <c r="J154" s="224">
        <f>ROUND(I154*H154,2)</f>
        <v>0</v>
      </c>
      <c r="K154" s="220" t="s">
        <v>177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0.0013500000000000001</v>
      </c>
      <c r="R154" s="227">
        <f>Q154*H154</f>
        <v>0.0080999999999999996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164</v>
      </c>
      <c r="AT154" s="229" t="s">
        <v>159</v>
      </c>
      <c r="AU154" s="229" t="s">
        <v>165</v>
      </c>
      <c r="AY154" s="17" t="s">
        <v>156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165</v>
      </c>
      <c r="BK154" s="230">
        <f>ROUND(I154*H154,2)</f>
        <v>0</v>
      </c>
      <c r="BL154" s="17" t="s">
        <v>164</v>
      </c>
      <c r="BM154" s="229" t="s">
        <v>801</v>
      </c>
    </row>
    <row r="155" s="2" customFormat="1">
      <c r="A155" s="38"/>
      <c r="B155" s="39"/>
      <c r="C155" s="40"/>
      <c r="D155" s="231" t="s">
        <v>167</v>
      </c>
      <c r="E155" s="40"/>
      <c r="F155" s="232" t="s">
        <v>742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167</v>
      </c>
      <c r="AU155" s="17" t="s">
        <v>165</v>
      </c>
    </row>
    <row r="156" s="2" customFormat="1">
      <c r="A156" s="38"/>
      <c r="B156" s="39"/>
      <c r="C156" s="40"/>
      <c r="D156" s="231" t="s">
        <v>168</v>
      </c>
      <c r="E156" s="40"/>
      <c r="F156" s="236" t="s">
        <v>802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168</v>
      </c>
      <c r="AU156" s="17" t="s">
        <v>165</v>
      </c>
    </row>
    <row r="157" s="14" customFormat="1">
      <c r="A157" s="14"/>
      <c r="B157" s="247"/>
      <c r="C157" s="248"/>
      <c r="D157" s="231" t="s">
        <v>170</v>
      </c>
      <c r="E157" s="249" t="s">
        <v>1</v>
      </c>
      <c r="F157" s="250" t="s">
        <v>803</v>
      </c>
      <c r="G157" s="248"/>
      <c r="H157" s="251">
        <v>6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170</v>
      </c>
      <c r="AU157" s="257" t="s">
        <v>165</v>
      </c>
      <c r="AV157" s="14" t="s">
        <v>165</v>
      </c>
      <c r="AW157" s="14" t="s">
        <v>33</v>
      </c>
      <c r="AX157" s="14" t="s">
        <v>85</v>
      </c>
      <c r="AY157" s="257" t="s">
        <v>156</v>
      </c>
    </row>
    <row r="158" s="2" customFormat="1" ht="24.15" customHeight="1">
      <c r="A158" s="38"/>
      <c r="B158" s="39"/>
      <c r="C158" s="218" t="s">
        <v>216</v>
      </c>
      <c r="D158" s="218" t="s">
        <v>159</v>
      </c>
      <c r="E158" s="219" t="s">
        <v>546</v>
      </c>
      <c r="F158" s="220" t="s">
        <v>547</v>
      </c>
      <c r="G158" s="221" t="s">
        <v>176</v>
      </c>
      <c r="H158" s="222">
        <v>9</v>
      </c>
      <c r="I158" s="223"/>
      <c r="J158" s="224">
        <f>ROUND(I158*H158,2)</f>
        <v>0</v>
      </c>
      <c r="K158" s="220" t="s">
        <v>177</v>
      </c>
      <c r="L158" s="44"/>
      <c r="M158" s="225" t="s">
        <v>1</v>
      </c>
      <c r="N158" s="226" t="s">
        <v>43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0.021999999999999999</v>
      </c>
      <c r="T158" s="228">
        <f>S158*H158</f>
        <v>0.19799999999999998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164</v>
      </c>
      <c r="AT158" s="229" t="s">
        <v>159</v>
      </c>
      <c r="AU158" s="229" t="s">
        <v>165</v>
      </c>
      <c r="AY158" s="17" t="s">
        <v>156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165</v>
      </c>
      <c r="BK158" s="230">
        <f>ROUND(I158*H158,2)</f>
        <v>0</v>
      </c>
      <c r="BL158" s="17" t="s">
        <v>164</v>
      </c>
      <c r="BM158" s="229" t="s">
        <v>804</v>
      </c>
    </row>
    <row r="159" s="2" customFormat="1">
      <c r="A159" s="38"/>
      <c r="B159" s="39"/>
      <c r="C159" s="40"/>
      <c r="D159" s="231" t="s">
        <v>167</v>
      </c>
      <c r="E159" s="40"/>
      <c r="F159" s="232" t="s">
        <v>549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167</v>
      </c>
      <c r="AU159" s="17" t="s">
        <v>165</v>
      </c>
    </row>
    <row r="160" s="2" customFormat="1" ht="16.5" customHeight="1">
      <c r="A160" s="38"/>
      <c r="B160" s="39"/>
      <c r="C160" s="218" t="s">
        <v>157</v>
      </c>
      <c r="D160" s="218" t="s">
        <v>159</v>
      </c>
      <c r="E160" s="219" t="s">
        <v>550</v>
      </c>
      <c r="F160" s="220" t="s">
        <v>551</v>
      </c>
      <c r="G160" s="221" t="s">
        <v>434</v>
      </c>
      <c r="H160" s="222">
        <v>5</v>
      </c>
      <c r="I160" s="223"/>
      <c r="J160" s="224">
        <f>ROUND(I160*H160,2)</f>
        <v>0</v>
      </c>
      <c r="K160" s="220" t="s">
        <v>177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0.014</v>
      </c>
      <c r="T160" s="228">
        <f>S160*H160</f>
        <v>0.070000000000000007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164</v>
      </c>
      <c r="AT160" s="229" t="s">
        <v>159</v>
      </c>
      <c r="AU160" s="229" t="s">
        <v>165</v>
      </c>
      <c r="AY160" s="17" t="s">
        <v>156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165</v>
      </c>
      <c r="BK160" s="230">
        <f>ROUND(I160*H160,2)</f>
        <v>0</v>
      </c>
      <c r="BL160" s="17" t="s">
        <v>164</v>
      </c>
      <c r="BM160" s="229" t="s">
        <v>805</v>
      </c>
    </row>
    <row r="161" s="2" customFormat="1">
      <c r="A161" s="38"/>
      <c r="B161" s="39"/>
      <c r="C161" s="40"/>
      <c r="D161" s="231" t="s">
        <v>167</v>
      </c>
      <c r="E161" s="40"/>
      <c r="F161" s="232" t="s">
        <v>553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167</v>
      </c>
      <c r="AU161" s="17" t="s">
        <v>165</v>
      </c>
    </row>
    <row r="162" s="12" customFormat="1" ht="22.8" customHeight="1">
      <c r="A162" s="12"/>
      <c r="B162" s="202"/>
      <c r="C162" s="203"/>
      <c r="D162" s="204" t="s">
        <v>76</v>
      </c>
      <c r="E162" s="216" t="s">
        <v>181</v>
      </c>
      <c r="F162" s="216" t="s">
        <v>182</v>
      </c>
      <c r="G162" s="203"/>
      <c r="H162" s="203"/>
      <c r="I162" s="206"/>
      <c r="J162" s="217">
        <f>BK162</f>
        <v>0</v>
      </c>
      <c r="K162" s="203"/>
      <c r="L162" s="208"/>
      <c r="M162" s="209"/>
      <c r="N162" s="210"/>
      <c r="O162" s="210"/>
      <c r="P162" s="211">
        <f>SUM(P163:P172)</f>
        <v>0</v>
      </c>
      <c r="Q162" s="210"/>
      <c r="R162" s="211">
        <f>SUM(R163:R172)</f>
        <v>0</v>
      </c>
      <c r="S162" s="210"/>
      <c r="T162" s="212">
        <f>SUM(T163:T172)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85</v>
      </c>
      <c r="AT162" s="214" t="s">
        <v>76</v>
      </c>
      <c r="AU162" s="214" t="s">
        <v>85</v>
      </c>
      <c r="AY162" s="213" t="s">
        <v>156</v>
      </c>
      <c r="BK162" s="215">
        <f>SUM(BK163:BK172)</f>
        <v>0</v>
      </c>
    </row>
    <row r="163" s="2" customFormat="1" ht="24.15" customHeight="1">
      <c r="A163" s="38"/>
      <c r="B163" s="39"/>
      <c r="C163" s="218" t="s">
        <v>111</v>
      </c>
      <c r="D163" s="218" t="s">
        <v>159</v>
      </c>
      <c r="E163" s="219" t="s">
        <v>184</v>
      </c>
      <c r="F163" s="220" t="s">
        <v>185</v>
      </c>
      <c r="G163" s="221" t="s">
        <v>186</v>
      </c>
      <c r="H163" s="222">
        <v>0.747</v>
      </c>
      <c r="I163" s="223"/>
      <c r="J163" s="224">
        <f>ROUND(I163*H163,2)</f>
        <v>0</v>
      </c>
      <c r="K163" s="220" t="s">
        <v>177</v>
      </c>
      <c r="L163" s="44"/>
      <c r="M163" s="225" t="s">
        <v>1</v>
      </c>
      <c r="N163" s="226" t="s">
        <v>43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164</v>
      </c>
      <c r="AT163" s="229" t="s">
        <v>159</v>
      </c>
      <c r="AU163" s="229" t="s">
        <v>165</v>
      </c>
      <c r="AY163" s="17" t="s">
        <v>156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165</v>
      </c>
      <c r="BK163" s="230">
        <f>ROUND(I163*H163,2)</f>
        <v>0</v>
      </c>
      <c r="BL163" s="17" t="s">
        <v>164</v>
      </c>
      <c r="BM163" s="229" t="s">
        <v>806</v>
      </c>
    </row>
    <row r="164" s="2" customFormat="1">
      <c r="A164" s="38"/>
      <c r="B164" s="39"/>
      <c r="C164" s="40"/>
      <c r="D164" s="231" t="s">
        <v>167</v>
      </c>
      <c r="E164" s="40"/>
      <c r="F164" s="232" t="s">
        <v>188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167</v>
      </c>
      <c r="AU164" s="17" t="s">
        <v>165</v>
      </c>
    </row>
    <row r="165" s="2" customFormat="1" ht="24.15" customHeight="1">
      <c r="A165" s="38"/>
      <c r="B165" s="39"/>
      <c r="C165" s="218" t="s">
        <v>114</v>
      </c>
      <c r="D165" s="218" t="s">
        <v>159</v>
      </c>
      <c r="E165" s="219" t="s">
        <v>189</v>
      </c>
      <c r="F165" s="220" t="s">
        <v>190</v>
      </c>
      <c r="G165" s="221" t="s">
        <v>186</v>
      </c>
      <c r="H165" s="222">
        <v>0.747</v>
      </c>
      <c r="I165" s="223"/>
      <c r="J165" s="224">
        <f>ROUND(I165*H165,2)</f>
        <v>0</v>
      </c>
      <c r="K165" s="220" t="s">
        <v>177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164</v>
      </c>
      <c r="AT165" s="229" t="s">
        <v>159</v>
      </c>
      <c r="AU165" s="229" t="s">
        <v>165</v>
      </c>
      <c r="AY165" s="17" t="s">
        <v>156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165</v>
      </c>
      <c r="BK165" s="230">
        <f>ROUND(I165*H165,2)</f>
        <v>0</v>
      </c>
      <c r="BL165" s="17" t="s">
        <v>164</v>
      </c>
      <c r="BM165" s="229" t="s">
        <v>807</v>
      </c>
    </row>
    <row r="166" s="2" customFormat="1">
      <c r="A166" s="38"/>
      <c r="B166" s="39"/>
      <c r="C166" s="40"/>
      <c r="D166" s="231" t="s">
        <v>167</v>
      </c>
      <c r="E166" s="40"/>
      <c r="F166" s="232" t="s">
        <v>192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167</v>
      </c>
      <c r="AU166" s="17" t="s">
        <v>165</v>
      </c>
    </row>
    <row r="167" s="2" customFormat="1" ht="24.15" customHeight="1">
      <c r="A167" s="38"/>
      <c r="B167" s="39"/>
      <c r="C167" s="218" t="s">
        <v>117</v>
      </c>
      <c r="D167" s="218" t="s">
        <v>159</v>
      </c>
      <c r="E167" s="219" t="s">
        <v>194</v>
      </c>
      <c r="F167" s="220" t="s">
        <v>195</v>
      </c>
      <c r="G167" s="221" t="s">
        <v>186</v>
      </c>
      <c r="H167" s="222">
        <v>14.94</v>
      </c>
      <c r="I167" s="223"/>
      <c r="J167" s="224">
        <f>ROUND(I167*H167,2)</f>
        <v>0</v>
      </c>
      <c r="K167" s="220" t="s">
        <v>177</v>
      </c>
      <c r="L167" s="44"/>
      <c r="M167" s="225" t="s">
        <v>1</v>
      </c>
      <c r="N167" s="226" t="s">
        <v>43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164</v>
      </c>
      <c r="AT167" s="229" t="s">
        <v>159</v>
      </c>
      <c r="AU167" s="229" t="s">
        <v>165</v>
      </c>
      <c r="AY167" s="17" t="s">
        <v>156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165</v>
      </c>
      <c r="BK167" s="230">
        <f>ROUND(I167*H167,2)</f>
        <v>0</v>
      </c>
      <c r="BL167" s="17" t="s">
        <v>164</v>
      </c>
      <c r="BM167" s="229" t="s">
        <v>808</v>
      </c>
    </row>
    <row r="168" s="2" customFormat="1">
      <c r="A168" s="38"/>
      <c r="B168" s="39"/>
      <c r="C168" s="40"/>
      <c r="D168" s="231" t="s">
        <v>167</v>
      </c>
      <c r="E168" s="40"/>
      <c r="F168" s="232" t="s">
        <v>197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167</v>
      </c>
      <c r="AU168" s="17" t="s">
        <v>165</v>
      </c>
    </row>
    <row r="169" s="13" customFormat="1">
      <c r="A169" s="13"/>
      <c r="B169" s="237"/>
      <c r="C169" s="238"/>
      <c r="D169" s="231" t="s">
        <v>170</v>
      </c>
      <c r="E169" s="239" t="s">
        <v>1</v>
      </c>
      <c r="F169" s="240" t="s">
        <v>198</v>
      </c>
      <c r="G169" s="238"/>
      <c r="H169" s="239" t="s">
        <v>1</v>
      </c>
      <c r="I169" s="241"/>
      <c r="J169" s="238"/>
      <c r="K169" s="238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170</v>
      </c>
      <c r="AU169" s="246" t="s">
        <v>165</v>
      </c>
      <c r="AV169" s="13" t="s">
        <v>85</v>
      </c>
      <c r="AW169" s="13" t="s">
        <v>33</v>
      </c>
      <c r="AX169" s="13" t="s">
        <v>77</v>
      </c>
      <c r="AY169" s="246" t="s">
        <v>156</v>
      </c>
    </row>
    <row r="170" s="14" customFormat="1">
      <c r="A170" s="14"/>
      <c r="B170" s="247"/>
      <c r="C170" s="248"/>
      <c r="D170" s="231" t="s">
        <v>170</v>
      </c>
      <c r="E170" s="249" t="s">
        <v>1</v>
      </c>
      <c r="F170" s="250" t="s">
        <v>809</v>
      </c>
      <c r="G170" s="248"/>
      <c r="H170" s="251">
        <v>14.94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170</v>
      </c>
      <c r="AU170" s="257" t="s">
        <v>165</v>
      </c>
      <c r="AV170" s="14" t="s">
        <v>165</v>
      </c>
      <c r="AW170" s="14" t="s">
        <v>33</v>
      </c>
      <c r="AX170" s="14" t="s">
        <v>85</v>
      </c>
      <c r="AY170" s="257" t="s">
        <v>156</v>
      </c>
    </row>
    <row r="171" s="2" customFormat="1" ht="24.15" customHeight="1">
      <c r="A171" s="38"/>
      <c r="B171" s="39"/>
      <c r="C171" s="218" t="s">
        <v>242</v>
      </c>
      <c r="D171" s="218" t="s">
        <v>159</v>
      </c>
      <c r="E171" s="219" t="s">
        <v>201</v>
      </c>
      <c r="F171" s="220" t="s">
        <v>202</v>
      </c>
      <c r="G171" s="221" t="s">
        <v>186</v>
      </c>
      <c r="H171" s="222">
        <v>0.747</v>
      </c>
      <c r="I171" s="223"/>
      <c r="J171" s="224">
        <f>ROUND(I171*H171,2)</f>
        <v>0</v>
      </c>
      <c r="K171" s="220" t="s">
        <v>177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164</v>
      </c>
      <c r="AT171" s="229" t="s">
        <v>159</v>
      </c>
      <c r="AU171" s="229" t="s">
        <v>165</v>
      </c>
      <c r="AY171" s="17" t="s">
        <v>156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165</v>
      </c>
      <c r="BK171" s="230">
        <f>ROUND(I171*H171,2)</f>
        <v>0</v>
      </c>
      <c r="BL171" s="17" t="s">
        <v>164</v>
      </c>
      <c r="BM171" s="229" t="s">
        <v>810</v>
      </c>
    </row>
    <row r="172" s="2" customFormat="1">
      <c r="A172" s="38"/>
      <c r="B172" s="39"/>
      <c r="C172" s="40"/>
      <c r="D172" s="231" t="s">
        <v>167</v>
      </c>
      <c r="E172" s="40"/>
      <c r="F172" s="232" t="s">
        <v>204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167</v>
      </c>
      <c r="AU172" s="17" t="s">
        <v>165</v>
      </c>
    </row>
    <row r="173" s="12" customFormat="1" ht="22.8" customHeight="1">
      <c r="A173" s="12"/>
      <c r="B173" s="202"/>
      <c r="C173" s="203"/>
      <c r="D173" s="204" t="s">
        <v>76</v>
      </c>
      <c r="E173" s="216" t="s">
        <v>205</v>
      </c>
      <c r="F173" s="216" t="s">
        <v>206</v>
      </c>
      <c r="G173" s="203"/>
      <c r="H173" s="203"/>
      <c r="I173" s="206"/>
      <c r="J173" s="217">
        <f>BK173</f>
        <v>0</v>
      </c>
      <c r="K173" s="203"/>
      <c r="L173" s="208"/>
      <c r="M173" s="209"/>
      <c r="N173" s="210"/>
      <c r="O173" s="210"/>
      <c r="P173" s="211">
        <f>SUM(P174:P175)</f>
        <v>0</v>
      </c>
      <c r="Q173" s="210"/>
      <c r="R173" s="211">
        <f>SUM(R174:R175)</f>
        <v>0</v>
      </c>
      <c r="S173" s="210"/>
      <c r="T173" s="212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85</v>
      </c>
      <c r="AT173" s="214" t="s">
        <v>76</v>
      </c>
      <c r="AU173" s="214" t="s">
        <v>85</v>
      </c>
      <c r="AY173" s="213" t="s">
        <v>156</v>
      </c>
      <c r="BK173" s="215">
        <f>SUM(BK174:BK175)</f>
        <v>0</v>
      </c>
    </row>
    <row r="174" s="2" customFormat="1" ht="16.5" customHeight="1">
      <c r="A174" s="38"/>
      <c r="B174" s="39"/>
      <c r="C174" s="218" t="s">
        <v>247</v>
      </c>
      <c r="D174" s="218" t="s">
        <v>159</v>
      </c>
      <c r="E174" s="219" t="s">
        <v>208</v>
      </c>
      <c r="F174" s="220" t="s">
        <v>209</v>
      </c>
      <c r="G174" s="221" t="s">
        <v>186</v>
      </c>
      <c r="H174" s="222">
        <v>0.35399999999999998</v>
      </c>
      <c r="I174" s="223"/>
      <c r="J174" s="224">
        <f>ROUND(I174*H174,2)</f>
        <v>0</v>
      </c>
      <c r="K174" s="220" t="s">
        <v>177</v>
      </c>
      <c r="L174" s="44"/>
      <c r="M174" s="225" t="s">
        <v>1</v>
      </c>
      <c r="N174" s="226" t="s">
        <v>43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164</v>
      </c>
      <c r="AT174" s="229" t="s">
        <v>159</v>
      </c>
      <c r="AU174" s="229" t="s">
        <v>165</v>
      </c>
      <c r="AY174" s="17" t="s">
        <v>156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165</v>
      </c>
      <c r="BK174" s="230">
        <f>ROUND(I174*H174,2)</f>
        <v>0</v>
      </c>
      <c r="BL174" s="17" t="s">
        <v>164</v>
      </c>
      <c r="BM174" s="229" t="s">
        <v>811</v>
      </c>
    </row>
    <row r="175" s="2" customFormat="1">
      <c r="A175" s="38"/>
      <c r="B175" s="39"/>
      <c r="C175" s="40"/>
      <c r="D175" s="231" t="s">
        <v>167</v>
      </c>
      <c r="E175" s="40"/>
      <c r="F175" s="232" t="s">
        <v>211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167</v>
      </c>
      <c r="AU175" s="17" t="s">
        <v>165</v>
      </c>
    </row>
    <row r="176" s="12" customFormat="1" ht="25.92" customHeight="1">
      <c r="A176" s="12"/>
      <c r="B176" s="202"/>
      <c r="C176" s="203"/>
      <c r="D176" s="204" t="s">
        <v>76</v>
      </c>
      <c r="E176" s="205" t="s">
        <v>212</v>
      </c>
      <c r="F176" s="205" t="s">
        <v>213</v>
      </c>
      <c r="G176" s="203"/>
      <c r="H176" s="203"/>
      <c r="I176" s="206"/>
      <c r="J176" s="207">
        <f>BK176</f>
        <v>0</v>
      </c>
      <c r="K176" s="203"/>
      <c r="L176" s="208"/>
      <c r="M176" s="209"/>
      <c r="N176" s="210"/>
      <c r="O176" s="210"/>
      <c r="P176" s="211">
        <f>P177+P192+P210</f>
        <v>0</v>
      </c>
      <c r="Q176" s="210"/>
      <c r="R176" s="211">
        <f>R177+R192+R210</f>
        <v>0.32652000000000003</v>
      </c>
      <c r="S176" s="210"/>
      <c r="T176" s="212">
        <f>T177+T192+T210</f>
        <v>0.30625000000000002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165</v>
      </c>
      <c r="AT176" s="214" t="s">
        <v>76</v>
      </c>
      <c r="AU176" s="214" t="s">
        <v>77</v>
      </c>
      <c r="AY176" s="213" t="s">
        <v>156</v>
      </c>
      <c r="BK176" s="215">
        <f>BK177+BK192+BK210</f>
        <v>0</v>
      </c>
    </row>
    <row r="177" s="12" customFormat="1" ht="22.8" customHeight="1">
      <c r="A177" s="12"/>
      <c r="B177" s="202"/>
      <c r="C177" s="203"/>
      <c r="D177" s="204" t="s">
        <v>76</v>
      </c>
      <c r="E177" s="216" t="s">
        <v>214</v>
      </c>
      <c r="F177" s="216" t="s">
        <v>215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SUM(P178:P191)</f>
        <v>0</v>
      </c>
      <c r="Q177" s="210"/>
      <c r="R177" s="211">
        <f>SUM(R178:R191)</f>
        <v>0.00363</v>
      </c>
      <c r="S177" s="210"/>
      <c r="T177" s="212">
        <f>SUM(T178:T191)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165</v>
      </c>
      <c r="AT177" s="214" t="s">
        <v>76</v>
      </c>
      <c r="AU177" s="214" t="s">
        <v>85</v>
      </c>
      <c r="AY177" s="213" t="s">
        <v>156</v>
      </c>
      <c r="BK177" s="215">
        <f>SUM(BK178:BK191)</f>
        <v>0</v>
      </c>
    </row>
    <row r="178" s="2" customFormat="1" ht="24.15" customHeight="1">
      <c r="A178" s="38"/>
      <c r="B178" s="39"/>
      <c r="C178" s="218" t="s">
        <v>8</v>
      </c>
      <c r="D178" s="218" t="s">
        <v>159</v>
      </c>
      <c r="E178" s="219" t="s">
        <v>229</v>
      </c>
      <c r="F178" s="220" t="s">
        <v>230</v>
      </c>
      <c r="G178" s="221" t="s">
        <v>176</v>
      </c>
      <c r="H178" s="222">
        <v>4</v>
      </c>
      <c r="I178" s="223"/>
      <c r="J178" s="224">
        <f>ROUND(I178*H178,2)</f>
        <v>0</v>
      </c>
      <c r="K178" s="220" t="s">
        <v>177</v>
      </c>
      <c r="L178" s="44"/>
      <c r="M178" s="225" t="s">
        <v>1</v>
      </c>
      <c r="N178" s="226" t="s">
        <v>43</v>
      </c>
      <c r="O178" s="91"/>
      <c r="P178" s="227">
        <f>O178*H178</f>
        <v>0</v>
      </c>
      <c r="Q178" s="227">
        <v>0.00072999999999999996</v>
      </c>
      <c r="R178" s="227">
        <f>Q178*H178</f>
        <v>0.0029199999999999999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220</v>
      </c>
      <c r="AT178" s="229" t="s">
        <v>159</v>
      </c>
      <c r="AU178" s="229" t="s">
        <v>165</v>
      </c>
      <c r="AY178" s="17" t="s">
        <v>156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165</v>
      </c>
      <c r="BK178" s="230">
        <f>ROUND(I178*H178,2)</f>
        <v>0</v>
      </c>
      <c r="BL178" s="17" t="s">
        <v>220</v>
      </c>
      <c r="BM178" s="229" t="s">
        <v>812</v>
      </c>
    </row>
    <row r="179" s="2" customFormat="1">
      <c r="A179" s="38"/>
      <c r="B179" s="39"/>
      <c r="C179" s="40"/>
      <c r="D179" s="231" t="s">
        <v>167</v>
      </c>
      <c r="E179" s="40"/>
      <c r="F179" s="232" t="s">
        <v>232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167</v>
      </c>
      <c r="AU179" s="17" t="s">
        <v>165</v>
      </c>
    </row>
    <row r="180" s="13" customFormat="1">
      <c r="A180" s="13"/>
      <c r="B180" s="237"/>
      <c r="C180" s="238"/>
      <c r="D180" s="231" t="s">
        <v>170</v>
      </c>
      <c r="E180" s="239" t="s">
        <v>1</v>
      </c>
      <c r="F180" s="240" t="s">
        <v>813</v>
      </c>
      <c r="G180" s="238"/>
      <c r="H180" s="239" t="s">
        <v>1</v>
      </c>
      <c r="I180" s="241"/>
      <c r="J180" s="238"/>
      <c r="K180" s="238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170</v>
      </c>
      <c r="AU180" s="246" t="s">
        <v>165</v>
      </c>
      <c r="AV180" s="13" t="s">
        <v>85</v>
      </c>
      <c r="AW180" s="13" t="s">
        <v>33</v>
      </c>
      <c r="AX180" s="13" t="s">
        <v>77</v>
      </c>
      <c r="AY180" s="246" t="s">
        <v>156</v>
      </c>
    </row>
    <row r="181" s="14" customFormat="1">
      <c r="A181" s="14"/>
      <c r="B181" s="247"/>
      <c r="C181" s="248"/>
      <c r="D181" s="231" t="s">
        <v>170</v>
      </c>
      <c r="E181" s="249" t="s">
        <v>1</v>
      </c>
      <c r="F181" s="250" t="s">
        <v>164</v>
      </c>
      <c r="G181" s="248"/>
      <c r="H181" s="251">
        <v>4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170</v>
      </c>
      <c r="AU181" s="257" t="s">
        <v>165</v>
      </c>
      <c r="AV181" s="14" t="s">
        <v>165</v>
      </c>
      <c r="AW181" s="14" t="s">
        <v>33</v>
      </c>
      <c r="AX181" s="14" t="s">
        <v>85</v>
      </c>
      <c r="AY181" s="257" t="s">
        <v>156</v>
      </c>
    </row>
    <row r="182" s="2" customFormat="1" ht="37.8" customHeight="1">
      <c r="A182" s="38"/>
      <c r="B182" s="39"/>
      <c r="C182" s="218" t="s">
        <v>220</v>
      </c>
      <c r="D182" s="218" t="s">
        <v>159</v>
      </c>
      <c r="E182" s="219" t="s">
        <v>234</v>
      </c>
      <c r="F182" s="220" t="s">
        <v>235</v>
      </c>
      <c r="G182" s="221" t="s">
        <v>176</v>
      </c>
      <c r="H182" s="222">
        <v>4</v>
      </c>
      <c r="I182" s="223"/>
      <c r="J182" s="224">
        <f>ROUND(I182*H182,2)</f>
        <v>0</v>
      </c>
      <c r="K182" s="220" t="s">
        <v>177</v>
      </c>
      <c r="L182" s="44"/>
      <c r="M182" s="225" t="s">
        <v>1</v>
      </c>
      <c r="N182" s="226" t="s">
        <v>43</v>
      </c>
      <c r="O182" s="91"/>
      <c r="P182" s="227">
        <f>O182*H182</f>
        <v>0</v>
      </c>
      <c r="Q182" s="227">
        <v>0.00012</v>
      </c>
      <c r="R182" s="227">
        <f>Q182*H182</f>
        <v>0.00048000000000000001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220</v>
      </c>
      <c r="AT182" s="229" t="s">
        <v>159</v>
      </c>
      <c r="AU182" s="229" t="s">
        <v>165</v>
      </c>
      <c r="AY182" s="17" t="s">
        <v>156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165</v>
      </c>
      <c r="BK182" s="230">
        <f>ROUND(I182*H182,2)</f>
        <v>0</v>
      </c>
      <c r="BL182" s="17" t="s">
        <v>220</v>
      </c>
      <c r="BM182" s="229" t="s">
        <v>814</v>
      </c>
    </row>
    <row r="183" s="2" customFormat="1">
      <c r="A183" s="38"/>
      <c r="B183" s="39"/>
      <c r="C183" s="40"/>
      <c r="D183" s="231" t="s">
        <v>167</v>
      </c>
      <c r="E183" s="40"/>
      <c r="F183" s="232" t="s">
        <v>237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167</v>
      </c>
      <c r="AU183" s="17" t="s">
        <v>165</v>
      </c>
    </row>
    <row r="184" s="2" customFormat="1" ht="16.5" customHeight="1">
      <c r="A184" s="38"/>
      <c r="B184" s="39"/>
      <c r="C184" s="218" t="s">
        <v>264</v>
      </c>
      <c r="D184" s="218" t="s">
        <v>159</v>
      </c>
      <c r="E184" s="219" t="s">
        <v>243</v>
      </c>
      <c r="F184" s="220" t="s">
        <v>244</v>
      </c>
      <c r="G184" s="221" t="s">
        <v>219</v>
      </c>
      <c r="H184" s="222">
        <v>1</v>
      </c>
      <c r="I184" s="223"/>
      <c r="J184" s="224">
        <f>ROUND(I184*H184,2)</f>
        <v>0</v>
      </c>
      <c r="K184" s="220" t="s">
        <v>177</v>
      </c>
      <c r="L184" s="44"/>
      <c r="M184" s="225" t="s">
        <v>1</v>
      </c>
      <c r="N184" s="226" t="s">
        <v>43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220</v>
      </c>
      <c r="AT184" s="229" t="s">
        <v>159</v>
      </c>
      <c r="AU184" s="229" t="s">
        <v>165</v>
      </c>
      <c r="AY184" s="17" t="s">
        <v>156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165</v>
      </c>
      <c r="BK184" s="230">
        <f>ROUND(I184*H184,2)</f>
        <v>0</v>
      </c>
      <c r="BL184" s="17" t="s">
        <v>220</v>
      </c>
      <c r="BM184" s="229" t="s">
        <v>815</v>
      </c>
    </row>
    <row r="185" s="2" customFormat="1">
      <c r="A185" s="38"/>
      <c r="B185" s="39"/>
      <c r="C185" s="40"/>
      <c r="D185" s="231" t="s">
        <v>167</v>
      </c>
      <c r="E185" s="40"/>
      <c r="F185" s="232" t="s">
        <v>246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167</v>
      </c>
      <c r="AU185" s="17" t="s">
        <v>165</v>
      </c>
    </row>
    <row r="186" s="2" customFormat="1" ht="24.15" customHeight="1">
      <c r="A186" s="38"/>
      <c r="B186" s="39"/>
      <c r="C186" s="218" t="s">
        <v>270</v>
      </c>
      <c r="D186" s="218" t="s">
        <v>159</v>
      </c>
      <c r="E186" s="219" t="s">
        <v>248</v>
      </c>
      <c r="F186" s="220" t="s">
        <v>249</v>
      </c>
      <c r="G186" s="221" t="s">
        <v>219</v>
      </c>
      <c r="H186" s="222">
        <v>1</v>
      </c>
      <c r="I186" s="223"/>
      <c r="J186" s="224">
        <f>ROUND(I186*H186,2)</f>
        <v>0</v>
      </c>
      <c r="K186" s="220" t="s">
        <v>177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0.00023000000000000001</v>
      </c>
      <c r="R186" s="227">
        <f>Q186*H186</f>
        <v>0.00023000000000000001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220</v>
      </c>
      <c r="AT186" s="229" t="s">
        <v>159</v>
      </c>
      <c r="AU186" s="229" t="s">
        <v>165</v>
      </c>
      <c r="AY186" s="17" t="s">
        <v>156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165</v>
      </c>
      <c r="BK186" s="230">
        <f>ROUND(I186*H186,2)</f>
        <v>0</v>
      </c>
      <c r="BL186" s="17" t="s">
        <v>220</v>
      </c>
      <c r="BM186" s="229" t="s">
        <v>816</v>
      </c>
    </row>
    <row r="187" s="2" customFormat="1">
      <c r="A187" s="38"/>
      <c r="B187" s="39"/>
      <c r="C187" s="40"/>
      <c r="D187" s="231" t="s">
        <v>167</v>
      </c>
      <c r="E187" s="40"/>
      <c r="F187" s="232" t="s">
        <v>251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167</v>
      </c>
      <c r="AU187" s="17" t="s">
        <v>165</v>
      </c>
    </row>
    <row r="188" s="13" customFormat="1">
      <c r="A188" s="13"/>
      <c r="B188" s="237"/>
      <c r="C188" s="238"/>
      <c r="D188" s="231" t="s">
        <v>170</v>
      </c>
      <c r="E188" s="239" t="s">
        <v>1</v>
      </c>
      <c r="F188" s="240" t="s">
        <v>630</v>
      </c>
      <c r="G188" s="238"/>
      <c r="H188" s="239" t="s">
        <v>1</v>
      </c>
      <c r="I188" s="241"/>
      <c r="J188" s="238"/>
      <c r="K188" s="238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170</v>
      </c>
      <c r="AU188" s="246" t="s">
        <v>165</v>
      </c>
      <c r="AV188" s="13" t="s">
        <v>85</v>
      </c>
      <c r="AW188" s="13" t="s">
        <v>33</v>
      </c>
      <c r="AX188" s="13" t="s">
        <v>77</v>
      </c>
      <c r="AY188" s="246" t="s">
        <v>156</v>
      </c>
    </row>
    <row r="189" s="14" customFormat="1">
      <c r="A189" s="14"/>
      <c r="B189" s="247"/>
      <c r="C189" s="248"/>
      <c r="D189" s="231" t="s">
        <v>170</v>
      </c>
      <c r="E189" s="249" t="s">
        <v>1</v>
      </c>
      <c r="F189" s="250" t="s">
        <v>85</v>
      </c>
      <c r="G189" s="248"/>
      <c r="H189" s="251">
        <v>1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170</v>
      </c>
      <c r="AU189" s="257" t="s">
        <v>165</v>
      </c>
      <c r="AV189" s="14" t="s">
        <v>165</v>
      </c>
      <c r="AW189" s="14" t="s">
        <v>33</v>
      </c>
      <c r="AX189" s="14" t="s">
        <v>85</v>
      </c>
      <c r="AY189" s="257" t="s">
        <v>156</v>
      </c>
    </row>
    <row r="190" s="2" customFormat="1" ht="24.15" customHeight="1">
      <c r="A190" s="38"/>
      <c r="B190" s="39"/>
      <c r="C190" s="218" t="s">
        <v>276</v>
      </c>
      <c r="D190" s="218" t="s">
        <v>159</v>
      </c>
      <c r="E190" s="219" t="s">
        <v>253</v>
      </c>
      <c r="F190" s="220" t="s">
        <v>254</v>
      </c>
      <c r="G190" s="221" t="s">
        <v>255</v>
      </c>
      <c r="H190" s="268"/>
      <c r="I190" s="223"/>
      <c r="J190" s="224">
        <f>ROUND(I190*H190,2)</f>
        <v>0</v>
      </c>
      <c r="K190" s="220" t="s">
        <v>177</v>
      </c>
      <c r="L190" s="44"/>
      <c r="M190" s="225" t="s">
        <v>1</v>
      </c>
      <c r="N190" s="226" t="s">
        <v>43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220</v>
      </c>
      <c r="AT190" s="229" t="s">
        <v>159</v>
      </c>
      <c r="AU190" s="229" t="s">
        <v>165</v>
      </c>
      <c r="AY190" s="17" t="s">
        <v>156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165</v>
      </c>
      <c r="BK190" s="230">
        <f>ROUND(I190*H190,2)</f>
        <v>0</v>
      </c>
      <c r="BL190" s="17" t="s">
        <v>220</v>
      </c>
      <c r="BM190" s="229" t="s">
        <v>817</v>
      </c>
    </row>
    <row r="191" s="2" customFormat="1">
      <c r="A191" s="38"/>
      <c r="B191" s="39"/>
      <c r="C191" s="40"/>
      <c r="D191" s="231" t="s">
        <v>167</v>
      </c>
      <c r="E191" s="40"/>
      <c r="F191" s="232" t="s">
        <v>257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167</v>
      </c>
      <c r="AU191" s="17" t="s">
        <v>165</v>
      </c>
    </row>
    <row r="192" s="12" customFormat="1" ht="22.8" customHeight="1">
      <c r="A192" s="12"/>
      <c r="B192" s="202"/>
      <c r="C192" s="203"/>
      <c r="D192" s="204" t="s">
        <v>76</v>
      </c>
      <c r="E192" s="216" t="s">
        <v>258</v>
      </c>
      <c r="F192" s="216" t="s">
        <v>259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SUM(P193:P209)</f>
        <v>0</v>
      </c>
      <c r="Q192" s="210"/>
      <c r="R192" s="211">
        <f>SUM(R193:R209)</f>
        <v>0.32252999999999998</v>
      </c>
      <c r="S192" s="210"/>
      <c r="T192" s="212">
        <f>SUM(T193:T209)</f>
        <v>0.30625000000000002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165</v>
      </c>
      <c r="AT192" s="214" t="s">
        <v>76</v>
      </c>
      <c r="AU192" s="214" t="s">
        <v>85</v>
      </c>
      <c r="AY192" s="213" t="s">
        <v>156</v>
      </c>
      <c r="BK192" s="215">
        <f>SUM(BK193:BK209)</f>
        <v>0</v>
      </c>
    </row>
    <row r="193" s="2" customFormat="1" ht="21.75" customHeight="1">
      <c r="A193" s="38"/>
      <c r="B193" s="39"/>
      <c r="C193" s="218" t="s">
        <v>281</v>
      </c>
      <c r="D193" s="218" t="s">
        <v>159</v>
      </c>
      <c r="E193" s="219" t="s">
        <v>260</v>
      </c>
      <c r="F193" s="220" t="s">
        <v>261</v>
      </c>
      <c r="G193" s="221" t="s">
        <v>219</v>
      </c>
      <c r="H193" s="222">
        <v>1</v>
      </c>
      <c r="I193" s="223"/>
      <c r="J193" s="224">
        <f>ROUND(I193*H193,2)</f>
        <v>0</v>
      </c>
      <c r="K193" s="220" t="s">
        <v>177</v>
      </c>
      <c r="L193" s="44"/>
      <c r="M193" s="225" t="s">
        <v>1</v>
      </c>
      <c r="N193" s="226" t="s">
        <v>43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220</v>
      </c>
      <c r="AT193" s="229" t="s">
        <v>159</v>
      </c>
      <c r="AU193" s="229" t="s">
        <v>165</v>
      </c>
      <c r="AY193" s="17" t="s">
        <v>156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165</v>
      </c>
      <c r="BK193" s="230">
        <f>ROUND(I193*H193,2)</f>
        <v>0</v>
      </c>
      <c r="BL193" s="17" t="s">
        <v>220</v>
      </c>
      <c r="BM193" s="229" t="s">
        <v>818</v>
      </c>
    </row>
    <row r="194" s="2" customFormat="1">
      <c r="A194" s="38"/>
      <c r="B194" s="39"/>
      <c r="C194" s="40"/>
      <c r="D194" s="231" t="s">
        <v>167</v>
      </c>
      <c r="E194" s="40"/>
      <c r="F194" s="232" t="s">
        <v>263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167</v>
      </c>
      <c r="AU194" s="17" t="s">
        <v>165</v>
      </c>
    </row>
    <row r="195" s="2" customFormat="1" ht="24.15" customHeight="1">
      <c r="A195" s="38"/>
      <c r="B195" s="39"/>
      <c r="C195" s="218" t="s">
        <v>7</v>
      </c>
      <c r="D195" s="218" t="s">
        <v>159</v>
      </c>
      <c r="E195" s="219" t="s">
        <v>819</v>
      </c>
      <c r="F195" s="220" t="s">
        <v>820</v>
      </c>
      <c r="G195" s="221" t="s">
        <v>219</v>
      </c>
      <c r="H195" s="222">
        <v>1</v>
      </c>
      <c r="I195" s="223"/>
      <c r="J195" s="224">
        <f>ROUND(I195*H195,2)</f>
        <v>0</v>
      </c>
      <c r="K195" s="220" t="s">
        <v>177</v>
      </c>
      <c r="L195" s="44"/>
      <c r="M195" s="225" t="s">
        <v>1</v>
      </c>
      <c r="N195" s="226" t="s">
        <v>43</v>
      </c>
      <c r="O195" s="91"/>
      <c r="P195" s="227">
        <f>O195*H195</f>
        <v>0</v>
      </c>
      <c r="Q195" s="227">
        <v>0.00017000000000000001</v>
      </c>
      <c r="R195" s="227">
        <f>Q195*H195</f>
        <v>0.00017000000000000001</v>
      </c>
      <c r="S195" s="227">
        <v>0.30625000000000002</v>
      </c>
      <c r="T195" s="228">
        <f>S195*H195</f>
        <v>0.30625000000000002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220</v>
      </c>
      <c r="AT195" s="229" t="s">
        <v>159</v>
      </c>
      <c r="AU195" s="229" t="s">
        <v>165</v>
      </c>
      <c r="AY195" s="17" t="s">
        <v>156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165</v>
      </c>
      <c r="BK195" s="230">
        <f>ROUND(I195*H195,2)</f>
        <v>0</v>
      </c>
      <c r="BL195" s="17" t="s">
        <v>220</v>
      </c>
      <c r="BM195" s="229" t="s">
        <v>821</v>
      </c>
    </row>
    <row r="196" s="2" customFormat="1">
      <c r="A196" s="38"/>
      <c r="B196" s="39"/>
      <c r="C196" s="40"/>
      <c r="D196" s="231" t="s">
        <v>167</v>
      </c>
      <c r="E196" s="40"/>
      <c r="F196" s="232" t="s">
        <v>822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167</v>
      </c>
      <c r="AU196" s="17" t="s">
        <v>165</v>
      </c>
    </row>
    <row r="197" s="13" customFormat="1">
      <c r="A197" s="13"/>
      <c r="B197" s="237"/>
      <c r="C197" s="238"/>
      <c r="D197" s="231" t="s">
        <v>170</v>
      </c>
      <c r="E197" s="239" t="s">
        <v>1</v>
      </c>
      <c r="F197" s="240" t="s">
        <v>823</v>
      </c>
      <c r="G197" s="238"/>
      <c r="H197" s="239" t="s">
        <v>1</v>
      </c>
      <c r="I197" s="241"/>
      <c r="J197" s="238"/>
      <c r="K197" s="238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170</v>
      </c>
      <c r="AU197" s="246" t="s">
        <v>165</v>
      </c>
      <c r="AV197" s="13" t="s">
        <v>85</v>
      </c>
      <c r="AW197" s="13" t="s">
        <v>33</v>
      </c>
      <c r="AX197" s="13" t="s">
        <v>77</v>
      </c>
      <c r="AY197" s="246" t="s">
        <v>156</v>
      </c>
    </row>
    <row r="198" s="14" customFormat="1">
      <c r="A198" s="14"/>
      <c r="B198" s="247"/>
      <c r="C198" s="248"/>
      <c r="D198" s="231" t="s">
        <v>170</v>
      </c>
      <c r="E198" s="249" t="s">
        <v>1</v>
      </c>
      <c r="F198" s="250" t="s">
        <v>85</v>
      </c>
      <c r="G198" s="248"/>
      <c r="H198" s="251">
        <v>1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170</v>
      </c>
      <c r="AU198" s="257" t="s">
        <v>165</v>
      </c>
      <c r="AV198" s="14" t="s">
        <v>165</v>
      </c>
      <c r="AW198" s="14" t="s">
        <v>33</v>
      </c>
      <c r="AX198" s="14" t="s">
        <v>85</v>
      </c>
      <c r="AY198" s="257" t="s">
        <v>156</v>
      </c>
    </row>
    <row r="199" s="2" customFormat="1" ht="33" customHeight="1">
      <c r="A199" s="38"/>
      <c r="B199" s="39"/>
      <c r="C199" s="218" t="s">
        <v>292</v>
      </c>
      <c r="D199" s="218" t="s">
        <v>159</v>
      </c>
      <c r="E199" s="219" t="s">
        <v>824</v>
      </c>
      <c r="F199" s="220" t="s">
        <v>825</v>
      </c>
      <c r="G199" s="221" t="s">
        <v>162</v>
      </c>
      <c r="H199" s="222">
        <v>1</v>
      </c>
      <c r="I199" s="223"/>
      <c r="J199" s="224">
        <f>ROUND(I199*H199,2)</f>
        <v>0</v>
      </c>
      <c r="K199" s="220" t="s">
        <v>177</v>
      </c>
      <c r="L199" s="44"/>
      <c r="M199" s="225" t="s">
        <v>1</v>
      </c>
      <c r="N199" s="226" t="s">
        <v>43</v>
      </c>
      <c r="O199" s="91"/>
      <c r="P199" s="227">
        <f>O199*H199</f>
        <v>0</v>
      </c>
      <c r="Q199" s="227">
        <v>0.0083599999999999994</v>
      </c>
      <c r="R199" s="227">
        <f>Q199*H199</f>
        <v>0.0083599999999999994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220</v>
      </c>
      <c r="AT199" s="229" t="s">
        <v>159</v>
      </c>
      <c r="AU199" s="229" t="s">
        <v>165</v>
      </c>
      <c r="AY199" s="17" t="s">
        <v>156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165</v>
      </c>
      <c r="BK199" s="230">
        <f>ROUND(I199*H199,2)</f>
        <v>0</v>
      </c>
      <c r="BL199" s="17" t="s">
        <v>220</v>
      </c>
      <c r="BM199" s="229" t="s">
        <v>826</v>
      </c>
    </row>
    <row r="200" s="2" customFormat="1">
      <c r="A200" s="38"/>
      <c r="B200" s="39"/>
      <c r="C200" s="40"/>
      <c r="D200" s="231" t="s">
        <v>167</v>
      </c>
      <c r="E200" s="40"/>
      <c r="F200" s="232" t="s">
        <v>827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167</v>
      </c>
      <c r="AU200" s="17" t="s">
        <v>165</v>
      </c>
    </row>
    <row r="201" s="2" customFormat="1" ht="16.5" customHeight="1">
      <c r="A201" s="38"/>
      <c r="B201" s="39"/>
      <c r="C201" s="258" t="s">
        <v>299</v>
      </c>
      <c r="D201" s="258" t="s">
        <v>223</v>
      </c>
      <c r="E201" s="259" t="s">
        <v>828</v>
      </c>
      <c r="F201" s="260" t="s">
        <v>829</v>
      </c>
      <c r="G201" s="261" t="s">
        <v>219</v>
      </c>
      <c r="H201" s="262">
        <v>1</v>
      </c>
      <c r="I201" s="263"/>
      <c r="J201" s="264">
        <f>ROUND(I201*H201,2)</f>
        <v>0</v>
      </c>
      <c r="K201" s="260" t="s">
        <v>163</v>
      </c>
      <c r="L201" s="265"/>
      <c r="M201" s="266" t="s">
        <v>1</v>
      </c>
      <c r="N201" s="267" t="s">
        <v>43</v>
      </c>
      <c r="O201" s="91"/>
      <c r="P201" s="227">
        <f>O201*H201</f>
        <v>0</v>
      </c>
      <c r="Q201" s="227">
        <v>0.314</v>
      </c>
      <c r="R201" s="227">
        <f>Q201*H201</f>
        <v>0.314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226</v>
      </c>
      <c r="AT201" s="229" t="s">
        <v>223</v>
      </c>
      <c r="AU201" s="229" t="s">
        <v>165</v>
      </c>
      <c r="AY201" s="17" t="s">
        <v>156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165</v>
      </c>
      <c r="BK201" s="230">
        <f>ROUND(I201*H201,2)</f>
        <v>0</v>
      </c>
      <c r="BL201" s="17" t="s">
        <v>220</v>
      </c>
      <c r="BM201" s="229" t="s">
        <v>830</v>
      </c>
    </row>
    <row r="202" s="2" customFormat="1">
      <c r="A202" s="38"/>
      <c r="B202" s="39"/>
      <c r="C202" s="40"/>
      <c r="D202" s="231" t="s">
        <v>167</v>
      </c>
      <c r="E202" s="40"/>
      <c r="F202" s="232" t="s">
        <v>829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167</v>
      </c>
      <c r="AU202" s="17" t="s">
        <v>165</v>
      </c>
    </row>
    <row r="203" s="2" customFormat="1">
      <c r="A203" s="38"/>
      <c r="B203" s="39"/>
      <c r="C203" s="40"/>
      <c r="D203" s="231" t="s">
        <v>168</v>
      </c>
      <c r="E203" s="40"/>
      <c r="F203" s="236" t="s">
        <v>831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168</v>
      </c>
      <c r="AU203" s="17" t="s">
        <v>165</v>
      </c>
    </row>
    <row r="204" s="2" customFormat="1" ht="16.5" customHeight="1">
      <c r="A204" s="38"/>
      <c r="B204" s="39"/>
      <c r="C204" s="218" t="s">
        <v>304</v>
      </c>
      <c r="D204" s="218" t="s">
        <v>159</v>
      </c>
      <c r="E204" s="219" t="s">
        <v>277</v>
      </c>
      <c r="F204" s="220" t="s">
        <v>278</v>
      </c>
      <c r="G204" s="221" t="s">
        <v>162</v>
      </c>
      <c r="H204" s="222">
        <v>1</v>
      </c>
      <c r="I204" s="223"/>
      <c r="J204" s="224">
        <f>ROUND(I204*H204,2)</f>
        <v>0</v>
      </c>
      <c r="K204" s="220" t="s">
        <v>177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220</v>
      </c>
      <c r="AT204" s="229" t="s">
        <v>159</v>
      </c>
      <c r="AU204" s="229" t="s">
        <v>165</v>
      </c>
      <c r="AY204" s="17" t="s">
        <v>156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165</v>
      </c>
      <c r="BK204" s="230">
        <f>ROUND(I204*H204,2)</f>
        <v>0</v>
      </c>
      <c r="BL204" s="17" t="s">
        <v>220</v>
      </c>
      <c r="BM204" s="229" t="s">
        <v>832</v>
      </c>
    </row>
    <row r="205" s="2" customFormat="1">
      <c r="A205" s="38"/>
      <c r="B205" s="39"/>
      <c r="C205" s="40"/>
      <c r="D205" s="231" t="s">
        <v>167</v>
      </c>
      <c r="E205" s="40"/>
      <c r="F205" s="232" t="s">
        <v>280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167</v>
      </c>
      <c r="AU205" s="17" t="s">
        <v>165</v>
      </c>
    </row>
    <row r="206" s="2" customFormat="1" ht="24.15" customHeight="1">
      <c r="A206" s="38"/>
      <c r="B206" s="39"/>
      <c r="C206" s="218" t="s">
        <v>309</v>
      </c>
      <c r="D206" s="218" t="s">
        <v>159</v>
      </c>
      <c r="E206" s="219" t="s">
        <v>282</v>
      </c>
      <c r="F206" s="220" t="s">
        <v>283</v>
      </c>
      <c r="G206" s="221" t="s">
        <v>186</v>
      </c>
      <c r="H206" s="222">
        <v>0.68999999999999995</v>
      </c>
      <c r="I206" s="223"/>
      <c r="J206" s="224">
        <f>ROUND(I206*H206,2)</f>
        <v>0</v>
      </c>
      <c r="K206" s="220" t="s">
        <v>177</v>
      </c>
      <c r="L206" s="44"/>
      <c r="M206" s="225" t="s">
        <v>1</v>
      </c>
      <c r="N206" s="226" t="s">
        <v>43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220</v>
      </c>
      <c r="AT206" s="229" t="s">
        <v>159</v>
      </c>
      <c r="AU206" s="229" t="s">
        <v>165</v>
      </c>
      <c r="AY206" s="17" t="s">
        <v>156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165</v>
      </c>
      <c r="BK206" s="230">
        <f>ROUND(I206*H206,2)</f>
        <v>0</v>
      </c>
      <c r="BL206" s="17" t="s">
        <v>220</v>
      </c>
      <c r="BM206" s="229" t="s">
        <v>833</v>
      </c>
    </row>
    <row r="207" s="2" customFormat="1">
      <c r="A207" s="38"/>
      <c r="B207" s="39"/>
      <c r="C207" s="40"/>
      <c r="D207" s="231" t="s">
        <v>167</v>
      </c>
      <c r="E207" s="40"/>
      <c r="F207" s="232" t="s">
        <v>285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167</v>
      </c>
      <c r="AU207" s="17" t="s">
        <v>165</v>
      </c>
    </row>
    <row r="208" s="2" customFormat="1" ht="21.75" customHeight="1">
      <c r="A208" s="38"/>
      <c r="B208" s="39"/>
      <c r="C208" s="218" t="s">
        <v>314</v>
      </c>
      <c r="D208" s="218" t="s">
        <v>159</v>
      </c>
      <c r="E208" s="219" t="s">
        <v>286</v>
      </c>
      <c r="F208" s="220" t="s">
        <v>287</v>
      </c>
      <c r="G208" s="221" t="s">
        <v>255</v>
      </c>
      <c r="H208" s="268"/>
      <c r="I208" s="223"/>
      <c r="J208" s="224">
        <f>ROUND(I208*H208,2)</f>
        <v>0</v>
      </c>
      <c r="K208" s="220" t="s">
        <v>177</v>
      </c>
      <c r="L208" s="44"/>
      <c r="M208" s="225" t="s">
        <v>1</v>
      </c>
      <c r="N208" s="226" t="s">
        <v>43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220</v>
      </c>
      <c r="AT208" s="229" t="s">
        <v>159</v>
      </c>
      <c r="AU208" s="229" t="s">
        <v>165</v>
      </c>
      <c r="AY208" s="17" t="s">
        <v>156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165</v>
      </c>
      <c r="BK208" s="230">
        <f>ROUND(I208*H208,2)</f>
        <v>0</v>
      </c>
      <c r="BL208" s="17" t="s">
        <v>220</v>
      </c>
      <c r="BM208" s="229" t="s">
        <v>834</v>
      </c>
    </row>
    <row r="209" s="2" customFormat="1">
      <c r="A209" s="38"/>
      <c r="B209" s="39"/>
      <c r="C209" s="40"/>
      <c r="D209" s="231" t="s">
        <v>167</v>
      </c>
      <c r="E209" s="40"/>
      <c r="F209" s="232" t="s">
        <v>289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167</v>
      </c>
      <c r="AU209" s="17" t="s">
        <v>165</v>
      </c>
    </row>
    <row r="210" s="12" customFormat="1" ht="22.8" customHeight="1">
      <c r="A210" s="12"/>
      <c r="B210" s="202"/>
      <c r="C210" s="203"/>
      <c r="D210" s="204" t="s">
        <v>76</v>
      </c>
      <c r="E210" s="216" t="s">
        <v>290</v>
      </c>
      <c r="F210" s="216" t="s">
        <v>291</v>
      </c>
      <c r="G210" s="203"/>
      <c r="H210" s="203"/>
      <c r="I210" s="206"/>
      <c r="J210" s="217">
        <f>BK210</f>
        <v>0</v>
      </c>
      <c r="K210" s="203"/>
      <c r="L210" s="208"/>
      <c r="M210" s="209"/>
      <c r="N210" s="210"/>
      <c r="O210" s="210"/>
      <c r="P210" s="211">
        <f>SUM(P211:P212)</f>
        <v>0</v>
      </c>
      <c r="Q210" s="210"/>
      <c r="R210" s="211">
        <f>SUM(R211:R212)</f>
        <v>0.00036000000000000002</v>
      </c>
      <c r="S210" s="210"/>
      <c r="T210" s="212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3" t="s">
        <v>165</v>
      </c>
      <c r="AT210" s="214" t="s">
        <v>76</v>
      </c>
      <c r="AU210" s="214" t="s">
        <v>85</v>
      </c>
      <c r="AY210" s="213" t="s">
        <v>156</v>
      </c>
      <c r="BK210" s="215">
        <f>SUM(BK211:BK212)</f>
        <v>0</v>
      </c>
    </row>
    <row r="211" s="2" customFormat="1" ht="24.15" customHeight="1">
      <c r="A211" s="38"/>
      <c r="B211" s="39"/>
      <c r="C211" s="218" t="s">
        <v>320</v>
      </c>
      <c r="D211" s="218" t="s">
        <v>159</v>
      </c>
      <c r="E211" s="219" t="s">
        <v>293</v>
      </c>
      <c r="F211" s="220" t="s">
        <v>294</v>
      </c>
      <c r="G211" s="221" t="s">
        <v>219</v>
      </c>
      <c r="H211" s="222">
        <v>1</v>
      </c>
      <c r="I211" s="223"/>
      <c r="J211" s="224">
        <f>ROUND(I211*H211,2)</f>
        <v>0</v>
      </c>
      <c r="K211" s="220" t="s">
        <v>177</v>
      </c>
      <c r="L211" s="44"/>
      <c r="M211" s="225" t="s">
        <v>1</v>
      </c>
      <c r="N211" s="226" t="s">
        <v>43</v>
      </c>
      <c r="O211" s="91"/>
      <c r="P211" s="227">
        <f>O211*H211</f>
        <v>0</v>
      </c>
      <c r="Q211" s="227">
        <v>0.00036000000000000002</v>
      </c>
      <c r="R211" s="227">
        <f>Q211*H211</f>
        <v>0.00036000000000000002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220</v>
      </c>
      <c r="AT211" s="229" t="s">
        <v>159</v>
      </c>
      <c r="AU211" s="229" t="s">
        <v>165</v>
      </c>
      <c r="AY211" s="17" t="s">
        <v>156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165</v>
      </c>
      <c r="BK211" s="230">
        <f>ROUND(I211*H211,2)</f>
        <v>0</v>
      </c>
      <c r="BL211" s="17" t="s">
        <v>220</v>
      </c>
      <c r="BM211" s="229" t="s">
        <v>835</v>
      </c>
    </row>
    <row r="212" s="2" customFormat="1">
      <c r="A212" s="38"/>
      <c r="B212" s="39"/>
      <c r="C212" s="40"/>
      <c r="D212" s="231" t="s">
        <v>167</v>
      </c>
      <c r="E212" s="40"/>
      <c r="F212" s="232" t="s">
        <v>296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167</v>
      </c>
      <c r="AU212" s="17" t="s">
        <v>165</v>
      </c>
    </row>
    <row r="213" s="12" customFormat="1" ht="25.92" customHeight="1">
      <c r="A213" s="12"/>
      <c r="B213" s="202"/>
      <c r="C213" s="203"/>
      <c r="D213" s="204" t="s">
        <v>76</v>
      </c>
      <c r="E213" s="205" t="s">
        <v>351</v>
      </c>
      <c r="F213" s="205" t="s">
        <v>352</v>
      </c>
      <c r="G213" s="203"/>
      <c r="H213" s="203"/>
      <c r="I213" s="206"/>
      <c r="J213" s="207">
        <f>BK213</f>
        <v>0</v>
      </c>
      <c r="K213" s="203"/>
      <c r="L213" s="208"/>
      <c r="M213" s="209"/>
      <c r="N213" s="210"/>
      <c r="O213" s="210"/>
      <c r="P213" s="211">
        <f>SUM(P214:P258)</f>
        <v>0</v>
      </c>
      <c r="Q213" s="210"/>
      <c r="R213" s="211">
        <f>SUM(R214:R258)</f>
        <v>0.009689999999999999</v>
      </c>
      <c r="S213" s="210"/>
      <c r="T213" s="212">
        <f>SUM(T214:T258)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164</v>
      </c>
      <c r="AT213" s="214" t="s">
        <v>76</v>
      </c>
      <c r="AU213" s="214" t="s">
        <v>77</v>
      </c>
      <c r="AY213" s="213" t="s">
        <v>156</v>
      </c>
      <c r="BK213" s="215">
        <f>SUM(BK214:BK258)</f>
        <v>0</v>
      </c>
    </row>
    <row r="214" s="2" customFormat="1" ht="16.5" customHeight="1">
      <c r="A214" s="38"/>
      <c r="B214" s="39"/>
      <c r="C214" s="218" t="s">
        <v>327</v>
      </c>
      <c r="D214" s="218" t="s">
        <v>159</v>
      </c>
      <c r="E214" s="219" t="s">
        <v>354</v>
      </c>
      <c r="F214" s="220" t="s">
        <v>355</v>
      </c>
      <c r="G214" s="221" t="s">
        <v>356</v>
      </c>
      <c r="H214" s="222">
        <v>24</v>
      </c>
      <c r="I214" s="223"/>
      <c r="J214" s="224">
        <f>ROUND(I214*H214,2)</f>
        <v>0</v>
      </c>
      <c r="K214" s="220" t="s">
        <v>163</v>
      </c>
      <c r="L214" s="44"/>
      <c r="M214" s="225" t="s">
        <v>1</v>
      </c>
      <c r="N214" s="226" t="s">
        <v>43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358</v>
      </c>
      <c r="AT214" s="229" t="s">
        <v>159</v>
      </c>
      <c r="AU214" s="229" t="s">
        <v>85</v>
      </c>
      <c r="AY214" s="17" t="s">
        <v>156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165</v>
      </c>
      <c r="BK214" s="230">
        <f>ROUND(I214*H214,2)</f>
        <v>0</v>
      </c>
      <c r="BL214" s="17" t="s">
        <v>358</v>
      </c>
      <c r="BM214" s="229" t="s">
        <v>836</v>
      </c>
    </row>
    <row r="215" s="2" customFormat="1">
      <c r="A215" s="38"/>
      <c r="B215" s="39"/>
      <c r="C215" s="40"/>
      <c r="D215" s="231" t="s">
        <v>167</v>
      </c>
      <c r="E215" s="40"/>
      <c r="F215" s="232" t="s">
        <v>360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167</v>
      </c>
      <c r="AU215" s="17" t="s">
        <v>85</v>
      </c>
    </row>
    <row r="216" s="2" customFormat="1">
      <c r="A216" s="38"/>
      <c r="B216" s="39"/>
      <c r="C216" s="40"/>
      <c r="D216" s="231" t="s">
        <v>168</v>
      </c>
      <c r="E216" s="40"/>
      <c r="F216" s="236" t="s">
        <v>361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168</v>
      </c>
      <c r="AU216" s="17" t="s">
        <v>85</v>
      </c>
    </row>
    <row r="217" s="13" customFormat="1">
      <c r="A217" s="13"/>
      <c r="B217" s="237"/>
      <c r="C217" s="238"/>
      <c r="D217" s="231" t="s">
        <v>170</v>
      </c>
      <c r="E217" s="239" t="s">
        <v>1</v>
      </c>
      <c r="F217" s="240" t="s">
        <v>362</v>
      </c>
      <c r="G217" s="238"/>
      <c r="H217" s="239" t="s">
        <v>1</v>
      </c>
      <c r="I217" s="241"/>
      <c r="J217" s="238"/>
      <c r="K217" s="238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170</v>
      </c>
      <c r="AU217" s="246" t="s">
        <v>85</v>
      </c>
      <c r="AV217" s="13" t="s">
        <v>85</v>
      </c>
      <c r="AW217" s="13" t="s">
        <v>33</v>
      </c>
      <c r="AX217" s="13" t="s">
        <v>77</v>
      </c>
      <c r="AY217" s="246" t="s">
        <v>156</v>
      </c>
    </row>
    <row r="218" s="14" customFormat="1">
      <c r="A218" s="14"/>
      <c r="B218" s="247"/>
      <c r="C218" s="248"/>
      <c r="D218" s="231" t="s">
        <v>170</v>
      </c>
      <c r="E218" s="249" t="s">
        <v>1</v>
      </c>
      <c r="F218" s="250" t="s">
        <v>304</v>
      </c>
      <c r="G218" s="248"/>
      <c r="H218" s="251">
        <v>24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7" t="s">
        <v>170</v>
      </c>
      <c r="AU218" s="257" t="s">
        <v>85</v>
      </c>
      <c r="AV218" s="14" t="s">
        <v>165</v>
      </c>
      <c r="AW218" s="14" t="s">
        <v>33</v>
      </c>
      <c r="AX218" s="14" t="s">
        <v>85</v>
      </c>
      <c r="AY218" s="257" t="s">
        <v>156</v>
      </c>
    </row>
    <row r="219" s="2" customFormat="1" ht="16.5" customHeight="1">
      <c r="A219" s="38"/>
      <c r="B219" s="39"/>
      <c r="C219" s="218" t="s">
        <v>331</v>
      </c>
      <c r="D219" s="218" t="s">
        <v>159</v>
      </c>
      <c r="E219" s="219" t="s">
        <v>364</v>
      </c>
      <c r="F219" s="220" t="s">
        <v>365</v>
      </c>
      <c r="G219" s="221" t="s">
        <v>356</v>
      </c>
      <c r="H219" s="222">
        <v>12</v>
      </c>
      <c r="I219" s="223"/>
      <c r="J219" s="224">
        <f>ROUND(I219*H219,2)</f>
        <v>0</v>
      </c>
      <c r="K219" s="220" t="s">
        <v>177</v>
      </c>
      <c r="L219" s="44"/>
      <c r="M219" s="225" t="s">
        <v>1</v>
      </c>
      <c r="N219" s="226" t="s">
        <v>43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358</v>
      </c>
      <c r="AT219" s="229" t="s">
        <v>159</v>
      </c>
      <c r="AU219" s="229" t="s">
        <v>85</v>
      </c>
      <c r="AY219" s="17" t="s">
        <v>156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165</v>
      </c>
      <c r="BK219" s="230">
        <f>ROUND(I219*H219,2)</f>
        <v>0</v>
      </c>
      <c r="BL219" s="17" t="s">
        <v>358</v>
      </c>
      <c r="BM219" s="229" t="s">
        <v>837</v>
      </c>
    </row>
    <row r="220" s="2" customFormat="1">
      <c r="A220" s="38"/>
      <c r="B220" s="39"/>
      <c r="C220" s="40"/>
      <c r="D220" s="231" t="s">
        <v>167</v>
      </c>
      <c r="E220" s="40"/>
      <c r="F220" s="232" t="s">
        <v>367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167</v>
      </c>
      <c r="AU220" s="17" t="s">
        <v>85</v>
      </c>
    </row>
    <row r="221" s="13" customFormat="1">
      <c r="A221" s="13"/>
      <c r="B221" s="237"/>
      <c r="C221" s="238"/>
      <c r="D221" s="231" t="s">
        <v>170</v>
      </c>
      <c r="E221" s="239" t="s">
        <v>1</v>
      </c>
      <c r="F221" s="240" t="s">
        <v>368</v>
      </c>
      <c r="G221" s="238"/>
      <c r="H221" s="239" t="s">
        <v>1</v>
      </c>
      <c r="I221" s="241"/>
      <c r="J221" s="238"/>
      <c r="K221" s="238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170</v>
      </c>
      <c r="AU221" s="246" t="s">
        <v>85</v>
      </c>
      <c r="AV221" s="13" t="s">
        <v>85</v>
      </c>
      <c r="AW221" s="13" t="s">
        <v>33</v>
      </c>
      <c r="AX221" s="13" t="s">
        <v>77</v>
      </c>
      <c r="AY221" s="246" t="s">
        <v>156</v>
      </c>
    </row>
    <row r="222" s="14" customFormat="1">
      <c r="A222" s="14"/>
      <c r="B222" s="247"/>
      <c r="C222" s="248"/>
      <c r="D222" s="231" t="s">
        <v>170</v>
      </c>
      <c r="E222" s="249" t="s">
        <v>1</v>
      </c>
      <c r="F222" s="250" t="s">
        <v>216</v>
      </c>
      <c r="G222" s="248"/>
      <c r="H222" s="251">
        <v>8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7" t="s">
        <v>170</v>
      </c>
      <c r="AU222" s="257" t="s">
        <v>85</v>
      </c>
      <c r="AV222" s="14" t="s">
        <v>165</v>
      </c>
      <c r="AW222" s="14" t="s">
        <v>33</v>
      </c>
      <c r="AX222" s="14" t="s">
        <v>77</v>
      </c>
      <c r="AY222" s="257" t="s">
        <v>156</v>
      </c>
    </row>
    <row r="223" s="13" customFormat="1">
      <c r="A223" s="13"/>
      <c r="B223" s="237"/>
      <c r="C223" s="238"/>
      <c r="D223" s="231" t="s">
        <v>170</v>
      </c>
      <c r="E223" s="239" t="s">
        <v>1</v>
      </c>
      <c r="F223" s="240" t="s">
        <v>838</v>
      </c>
      <c r="G223" s="238"/>
      <c r="H223" s="239" t="s">
        <v>1</v>
      </c>
      <c r="I223" s="241"/>
      <c r="J223" s="238"/>
      <c r="K223" s="238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170</v>
      </c>
      <c r="AU223" s="246" t="s">
        <v>85</v>
      </c>
      <c r="AV223" s="13" t="s">
        <v>85</v>
      </c>
      <c r="AW223" s="13" t="s">
        <v>33</v>
      </c>
      <c r="AX223" s="13" t="s">
        <v>77</v>
      </c>
      <c r="AY223" s="246" t="s">
        <v>156</v>
      </c>
    </row>
    <row r="224" s="14" customFormat="1">
      <c r="A224" s="14"/>
      <c r="B224" s="247"/>
      <c r="C224" s="248"/>
      <c r="D224" s="231" t="s">
        <v>170</v>
      </c>
      <c r="E224" s="249" t="s">
        <v>1</v>
      </c>
      <c r="F224" s="250" t="s">
        <v>164</v>
      </c>
      <c r="G224" s="248"/>
      <c r="H224" s="251">
        <v>4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7" t="s">
        <v>170</v>
      </c>
      <c r="AU224" s="257" t="s">
        <v>85</v>
      </c>
      <c r="AV224" s="14" t="s">
        <v>165</v>
      </c>
      <c r="AW224" s="14" t="s">
        <v>33</v>
      </c>
      <c r="AX224" s="14" t="s">
        <v>77</v>
      </c>
      <c r="AY224" s="257" t="s">
        <v>156</v>
      </c>
    </row>
    <row r="225" s="15" customFormat="1">
      <c r="A225" s="15"/>
      <c r="B225" s="269"/>
      <c r="C225" s="270"/>
      <c r="D225" s="231" t="s">
        <v>170</v>
      </c>
      <c r="E225" s="271" t="s">
        <v>1</v>
      </c>
      <c r="F225" s="272" t="s">
        <v>370</v>
      </c>
      <c r="G225" s="270"/>
      <c r="H225" s="273">
        <v>12</v>
      </c>
      <c r="I225" s="274"/>
      <c r="J225" s="270"/>
      <c r="K225" s="270"/>
      <c r="L225" s="275"/>
      <c r="M225" s="276"/>
      <c r="N225" s="277"/>
      <c r="O225" s="277"/>
      <c r="P225" s="277"/>
      <c r="Q225" s="277"/>
      <c r="R225" s="277"/>
      <c r="S225" s="277"/>
      <c r="T225" s="278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9" t="s">
        <v>170</v>
      </c>
      <c r="AU225" s="279" t="s">
        <v>85</v>
      </c>
      <c r="AV225" s="15" t="s">
        <v>164</v>
      </c>
      <c r="AW225" s="15" t="s">
        <v>33</v>
      </c>
      <c r="AX225" s="15" t="s">
        <v>85</v>
      </c>
      <c r="AY225" s="279" t="s">
        <v>156</v>
      </c>
    </row>
    <row r="226" s="2" customFormat="1" ht="21.75" customHeight="1">
      <c r="A226" s="38"/>
      <c r="B226" s="39"/>
      <c r="C226" s="258" t="s">
        <v>336</v>
      </c>
      <c r="D226" s="258" t="s">
        <v>223</v>
      </c>
      <c r="E226" s="259" t="s">
        <v>372</v>
      </c>
      <c r="F226" s="260" t="s">
        <v>373</v>
      </c>
      <c r="G226" s="261" t="s">
        <v>1</v>
      </c>
      <c r="H226" s="262">
        <v>1</v>
      </c>
      <c r="I226" s="263"/>
      <c r="J226" s="264">
        <f>ROUND(I226*H226,2)</f>
        <v>0</v>
      </c>
      <c r="K226" s="260" t="s">
        <v>163</v>
      </c>
      <c r="L226" s="265"/>
      <c r="M226" s="266" t="s">
        <v>1</v>
      </c>
      <c r="N226" s="267" t="s">
        <v>43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358</v>
      </c>
      <c r="AT226" s="229" t="s">
        <v>223</v>
      </c>
      <c r="AU226" s="229" t="s">
        <v>85</v>
      </c>
      <c r="AY226" s="17" t="s">
        <v>156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165</v>
      </c>
      <c r="BK226" s="230">
        <f>ROUND(I226*H226,2)</f>
        <v>0</v>
      </c>
      <c r="BL226" s="17" t="s">
        <v>358</v>
      </c>
      <c r="BM226" s="229" t="s">
        <v>839</v>
      </c>
    </row>
    <row r="227" s="2" customFormat="1">
      <c r="A227" s="38"/>
      <c r="B227" s="39"/>
      <c r="C227" s="40"/>
      <c r="D227" s="231" t="s">
        <v>167</v>
      </c>
      <c r="E227" s="40"/>
      <c r="F227" s="232" t="s">
        <v>373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167</v>
      </c>
      <c r="AU227" s="17" t="s">
        <v>85</v>
      </c>
    </row>
    <row r="228" s="2" customFormat="1">
      <c r="A228" s="38"/>
      <c r="B228" s="39"/>
      <c r="C228" s="40"/>
      <c r="D228" s="231" t="s">
        <v>168</v>
      </c>
      <c r="E228" s="40"/>
      <c r="F228" s="236" t="s">
        <v>375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168</v>
      </c>
      <c r="AU228" s="17" t="s">
        <v>85</v>
      </c>
    </row>
    <row r="229" s="13" customFormat="1">
      <c r="A229" s="13"/>
      <c r="B229" s="237"/>
      <c r="C229" s="238"/>
      <c r="D229" s="231" t="s">
        <v>170</v>
      </c>
      <c r="E229" s="239" t="s">
        <v>1</v>
      </c>
      <c r="F229" s="240" t="s">
        <v>376</v>
      </c>
      <c r="G229" s="238"/>
      <c r="H229" s="239" t="s">
        <v>1</v>
      </c>
      <c r="I229" s="241"/>
      <c r="J229" s="238"/>
      <c r="K229" s="238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170</v>
      </c>
      <c r="AU229" s="246" t="s">
        <v>85</v>
      </c>
      <c r="AV229" s="13" t="s">
        <v>85</v>
      </c>
      <c r="AW229" s="13" t="s">
        <v>33</v>
      </c>
      <c r="AX229" s="13" t="s">
        <v>77</v>
      </c>
      <c r="AY229" s="246" t="s">
        <v>156</v>
      </c>
    </row>
    <row r="230" s="14" customFormat="1">
      <c r="A230" s="14"/>
      <c r="B230" s="247"/>
      <c r="C230" s="248"/>
      <c r="D230" s="231" t="s">
        <v>170</v>
      </c>
      <c r="E230" s="249" t="s">
        <v>1</v>
      </c>
      <c r="F230" s="250" t="s">
        <v>85</v>
      </c>
      <c r="G230" s="248"/>
      <c r="H230" s="251">
        <v>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7" t="s">
        <v>170</v>
      </c>
      <c r="AU230" s="257" t="s">
        <v>85</v>
      </c>
      <c r="AV230" s="14" t="s">
        <v>165</v>
      </c>
      <c r="AW230" s="14" t="s">
        <v>33</v>
      </c>
      <c r="AX230" s="14" t="s">
        <v>85</v>
      </c>
      <c r="AY230" s="257" t="s">
        <v>156</v>
      </c>
    </row>
    <row r="231" s="2" customFormat="1" ht="24.15" customHeight="1">
      <c r="A231" s="38"/>
      <c r="B231" s="39"/>
      <c r="C231" s="218" t="s">
        <v>340</v>
      </c>
      <c r="D231" s="218" t="s">
        <v>159</v>
      </c>
      <c r="E231" s="219" t="s">
        <v>389</v>
      </c>
      <c r="F231" s="220" t="s">
        <v>390</v>
      </c>
      <c r="G231" s="221" t="s">
        <v>356</v>
      </c>
      <c r="H231" s="222">
        <v>2</v>
      </c>
      <c r="I231" s="223"/>
      <c r="J231" s="224">
        <f>ROUND(I231*H231,2)</f>
        <v>0</v>
      </c>
      <c r="K231" s="220" t="s">
        <v>177</v>
      </c>
      <c r="L231" s="44"/>
      <c r="M231" s="225" t="s">
        <v>1</v>
      </c>
      <c r="N231" s="226" t="s">
        <v>43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358</v>
      </c>
      <c r="AT231" s="229" t="s">
        <v>159</v>
      </c>
      <c r="AU231" s="229" t="s">
        <v>85</v>
      </c>
      <c r="AY231" s="17" t="s">
        <v>156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165</v>
      </c>
      <c r="BK231" s="230">
        <f>ROUND(I231*H231,2)</f>
        <v>0</v>
      </c>
      <c r="BL231" s="17" t="s">
        <v>358</v>
      </c>
      <c r="BM231" s="229" t="s">
        <v>840</v>
      </c>
    </row>
    <row r="232" s="2" customFormat="1">
      <c r="A232" s="38"/>
      <c r="B232" s="39"/>
      <c r="C232" s="40"/>
      <c r="D232" s="231" t="s">
        <v>167</v>
      </c>
      <c r="E232" s="40"/>
      <c r="F232" s="232" t="s">
        <v>392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167</v>
      </c>
      <c r="AU232" s="17" t="s">
        <v>85</v>
      </c>
    </row>
    <row r="233" s="13" customFormat="1">
      <c r="A233" s="13"/>
      <c r="B233" s="237"/>
      <c r="C233" s="238"/>
      <c r="D233" s="231" t="s">
        <v>170</v>
      </c>
      <c r="E233" s="239" t="s">
        <v>1</v>
      </c>
      <c r="F233" s="240" t="s">
        <v>393</v>
      </c>
      <c r="G233" s="238"/>
      <c r="H233" s="239" t="s">
        <v>1</v>
      </c>
      <c r="I233" s="241"/>
      <c r="J233" s="238"/>
      <c r="K233" s="238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170</v>
      </c>
      <c r="AU233" s="246" t="s">
        <v>85</v>
      </c>
      <c r="AV233" s="13" t="s">
        <v>85</v>
      </c>
      <c r="AW233" s="13" t="s">
        <v>33</v>
      </c>
      <c r="AX233" s="13" t="s">
        <v>77</v>
      </c>
      <c r="AY233" s="246" t="s">
        <v>156</v>
      </c>
    </row>
    <row r="234" s="14" customFormat="1">
      <c r="A234" s="14"/>
      <c r="B234" s="247"/>
      <c r="C234" s="248"/>
      <c r="D234" s="231" t="s">
        <v>170</v>
      </c>
      <c r="E234" s="249" t="s">
        <v>1</v>
      </c>
      <c r="F234" s="250" t="s">
        <v>165</v>
      </c>
      <c r="G234" s="248"/>
      <c r="H234" s="251">
        <v>2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7" t="s">
        <v>170</v>
      </c>
      <c r="AU234" s="257" t="s">
        <v>85</v>
      </c>
      <c r="AV234" s="14" t="s">
        <v>165</v>
      </c>
      <c r="AW234" s="14" t="s">
        <v>33</v>
      </c>
      <c r="AX234" s="14" t="s">
        <v>85</v>
      </c>
      <c r="AY234" s="257" t="s">
        <v>156</v>
      </c>
    </row>
    <row r="235" s="2" customFormat="1" ht="24.15" customHeight="1">
      <c r="A235" s="38"/>
      <c r="B235" s="39"/>
      <c r="C235" s="258" t="s">
        <v>226</v>
      </c>
      <c r="D235" s="258" t="s">
        <v>223</v>
      </c>
      <c r="E235" s="259" t="s">
        <v>395</v>
      </c>
      <c r="F235" s="260" t="s">
        <v>396</v>
      </c>
      <c r="G235" s="261" t="s">
        <v>219</v>
      </c>
      <c r="H235" s="262">
        <v>1</v>
      </c>
      <c r="I235" s="263"/>
      <c r="J235" s="264">
        <f>ROUND(I235*H235,2)</f>
        <v>0</v>
      </c>
      <c r="K235" s="260" t="s">
        <v>317</v>
      </c>
      <c r="L235" s="265"/>
      <c r="M235" s="266" t="s">
        <v>1</v>
      </c>
      <c r="N235" s="267" t="s">
        <v>43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358</v>
      </c>
      <c r="AT235" s="229" t="s">
        <v>223</v>
      </c>
      <c r="AU235" s="229" t="s">
        <v>85</v>
      </c>
      <c r="AY235" s="17" t="s">
        <v>156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165</v>
      </c>
      <c r="BK235" s="230">
        <f>ROUND(I235*H235,2)</f>
        <v>0</v>
      </c>
      <c r="BL235" s="17" t="s">
        <v>358</v>
      </c>
      <c r="BM235" s="229" t="s">
        <v>841</v>
      </c>
    </row>
    <row r="236" s="2" customFormat="1">
      <c r="A236" s="38"/>
      <c r="B236" s="39"/>
      <c r="C236" s="40"/>
      <c r="D236" s="231" t="s">
        <v>167</v>
      </c>
      <c r="E236" s="40"/>
      <c r="F236" s="232" t="s">
        <v>396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167</v>
      </c>
      <c r="AU236" s="17" t="s">
        <v>85</v>
      </c>
    </row>
    <row r="237" s="13" customFormat="1">
      <c r="A237" s="13"/>
      <c r="B237" s="237"/>
      <c r="C237" s="238"/>
      <c r="D237" s="231" t="s">
        <v>170</v>
      </c>
      <c r="E237" s="239" t="s">
        <v>1</v>
      </c>
      <c r="F237" s="240" t="s">
        <v>398</v>
      </c>
      <c r="G237" s="238"/>
      <c r="H237" s="239" t="s">
        <v>1</v>
      </c>
      <c r="I237" s="241"/>
      <c r="J237" s="238"/>
      <c r="K237" s="238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170</v>
      </c>
      <c r="AU237" s="246" t="s">
        <v>85</v>
      </c>
      <c r="AV237" s="13" t="s">
        <v>85</v>
      </c>
      <c r="AW237" s="13" t="s">
        <v>33</v>
      </c>
      <c r="AX237" s="13" t="s">
        <v>77</v>
      </c>
      <c r="AY237" s="246" t="s">
        <v>156</v>
      </c>
    </row>
    <row r="238" s="14" customFormat="1">
      <c r="A238" s="14"/>
      <c r="B238" s="247"/>
      <c r="C238" s="248"/>
      <c r="D238" s="231" t="s">
        <v>170</v>
      </c>
      <c r="E238" s="249" t="s">
        <v>1</v>
      </c>
      <c r="F238" s="250" t="s">
        <v>85</v>
      </c>
      <c r="G238" s="248"/>
      <c r="H238" s="251">
        <v>1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170</v>
      </c>
      <c r="AU238" s="257" t="s">
        <v>85</v>
      </c>
      <c r="AV238" s="14" t="s">
        <v>165</v>
      </c>
      <c r="AW238" s="14" t="s">
        <v>33</v>
      </c>
      <c r="AX238" s="14" t="s">
        <v>85</v>
      </c>
      <c r="AY238" s="257" t="s">
        <v>156</v>
      </c>
    </row>
    <row r="239" s="2" customFormat="1" ht="16.5" customHeight="1">
      <c r="A239" s="38"/>
      <c r="B239" s="39"/>
      <c r="C239" s="218" t="s">
        <v>353</v>
      </c>
      <c r="D239" s="218" t="s">
        <v>159</v>
      </c>
      <c r="E239" s="219" t="s">
        <v>399</v>
      </c>
      <c r="F239" s="220" t="s">
        <v>400</v>
      </c>
      <c r="G239" s="221" t="s">
        <v>356</v>
      </c>
      <c r="H239" s="222">
        <v>8</v>
      </c>
      <c r="I239" s="223"/>
      <c r="J239" s="224">
        <f>ROUND(I239*H239,2)</f>
        <v>0</v>
      </c>
      <c r="K239" s="220" t="s">
        <v>177</v>
      </c>
      <c r="L239" s="44"/>
      <c r="M239" s="225" t="s">
        <v>1</v>
      </c>
      <c r="N239" s="226" t="s">
        <v>43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358</v>
      </c>
      <c r="AT239" s="229" t="s">
        <v>159</v>
      </c>
      <c r="AU239" s="229" t="s">
        <v>85</v>
      </c>
      <c r="AY239" s="17" t="s">
        <v>156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165</v>
      </c>
      <c r="BK239" s="230">
        <f>ROUND(I239*H239,2)</f>
        <v>0</v>
      </c>
      <c r="BL239" s="17" t="s">
        <v>358</v>
      </c>
      <c r="BM239" s="229" t="s">
        <v>842</v>
      </c>
    </row>
    <row r="240" s="2" customFormat="1">
      <c r="A240" s="38"/>
      <c r="B240" s="39"/>
      <c r="C240" s="40"/>
      <c r="D240" s="231" t="s">
        <v>167</v>
      </c>
      <c r="E240" s="40"/>
      <c r="F240" s="232" t="s">
        <v>402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167</v>
      </c>
      <c r="AU240" s="17" t="s">
        <v>85</v>
      </c>
    </row>
    <row r="241" s="13" customFormat="1">
      <c r="A241" s="13"/>
      <c r="B241" s="237"/>
      <c r="C241" s="238"/>
      <c r="D241" s="231" t="s">
        <v>170</v>
      </c>
      <c r="E241" s="239" t="s">
        <v>1</v>
      </c>
      <c r="F241" s="240" t="s">
        <v>403</v>
      </c>
      <c r="G241" s="238"/>
      <c r="H241" s="239" t="s">
        <v>1</v>
      </c>
      <c r="I241" s="241"/>
      <c r="J241" s="238"/>
      <c r="K241" s="238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170</v>
      </c>
      <c r="AU241" s="246" t="s">
        <v>85</v>
      </c>
      <c r="AV241" s="13" t="s">
        <v>85</v>
      </c>
      <c r="AW241" s="13" t="s">
        <v>33</v>
      </c>
      <c r="AX241" s="13" t="s">
        <v>77</v>
      </c>
      <c r="AY241" s="246" t="s">
        <v>156</v>
      </c>
    </row>
    <row r="242" s="13" customFormat="1">
      <c r="A242" s="13"/>
      <c r="B242" s="237"/>
      <c r="C242" s="238"/>
      <c r="D242" s="231" t="s">
        <v>170</v>
      </c>
      <c r="E242" s="239" t="s">
        <v>1</v>
      </c>
      <c r="F242" s="240" t="s">
        <v>843</v>
      </c>
      <c r="G242" s="238"/>
      <c r="H242" s="239" t="s">
        <v>1</v>
      </c>
      <c r="I242" s="241"/>
      <c r="J242" s="238"/>
      <c r="K242" s="238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170</v>
      </c>
      <c r="AU242" s="246" t="s">
        <v>85</v>
      </c>
      <c r="AV242" s="13" t="s">
        <v>85</v>
      </c>
      <c r="AW242" s="13" t="s">
        <v>33</v>
      </c>
      <c r="AX242" s="13" t="s">
        <v>77</v>
      </c>
      <c r="AY242" s="246" t="s">
        <v>156</v>
      </c>
    </row>
    <row r="243" s="14" customFormat="1">
      <c r="A243" s="14"/>
      <c r="B243" s="247"/>
      <c r="C243" s="248"/>
      <c r="D243" s="231" t="s">
        <v>170</v>
      </c>
      <c r="E243" s="249" t="s">
        <v>1</v>
      </c>
      <c r="F243" s="250" t="s">
        <v>216</v>
      </c>
      <c r="G243" s="248"/>
      <c r="H243" s="251">
        <v>8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7" t="s">
        <v>170</v>
      </c>
      <c r="AU243" s="257" t="s">
        <v>85</v>
      </c>
      <c r="AV243" s="14" t="s">
        <v>165</v>
      </c>
      <c r="AW243" s="14" t="s">
        <v>33</v>
      </c>
      <c r="AX243" s="14" t="s">
        <v>85</v>
      </c>
      <c r="AY243" s="257" t="s">
        <v>156</v>
      </c>
    </row>
    <row r="244" s="2" customFormat="1" ht="16.5" customHeight="1">
      <c r="A244" s="38"/>
      <c r="B244" s="39"/>
      <c r="C244" s="258" t="s">
        <v>363</v>
      </c>
      <c r="D244" s="258" t="s">
        <v>223</v>
      </c>
      <c r="E244" s="259" t="s">
        <v>406</v>
      </c>
      <c r="F244" s="260" t="s">
        <v>407</v>
      </c>
      <c r="G244" s="261" t="s">
        <v>219</v>
      </c>
      <c r="H244" s="262">
        <v>1</v>
      </c>
      <c r="I244" s="263"/>
      <c r="J244" s="264">
        <f>ROUND(I244*H244,2)</f>
        <v>0</v>
      </c>
      <c r="K244" s="260" t="s">
        <v>317</v>
      </c>
      <c r="L244" s="265"/>
      <c r="M244" s="266" t="s">
        <v>1</v>
      </c>
      <c r="N244" s="267" t="s">
        <v>43</v>
      </c>
      <c r="O244" s="91"/>
      <c r="P244" s="227">
        <f>O244*H244</f>
        <v>0</v>
      </c>
      <c r="Q244" s="227">
        <v>0.0014599999999999999</v>
      </c>
      <c r="R244" s="227">
        <f>Q244*H244</f>
        <v>0.0014599999999999999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358</v>
      </c>
      <c r="AT244" s="229" t="s">
        <v>223</v>
      </c>
      <c r="AU244" s="229" t="s">
        <v>85</v>
      </c>
      <c r="AY244" s="17" t="s">
        <v>156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165</v>
      </c>
      <c r="BK244" s="230">
        <f>ROUND(I244*H244,2)</f>
        <v>0</v>
      </c>
      <c r="BL244" s="17" t="s">
        <v>358</v>
      </c>
      <c r="BM244" s="229" t="s">
        <v>844</v>
      </c>
    </row>
    <row r="245" s="2" customFormat="1">
      <c r="A245" s="38"/>
      <c r="B245" s="39"/>
      <c r="C245" s="40"/>
      <c r="D245" s="231" t="s">
        <v>167</v>
      </c>
      <c r="E245" s="40"/>
      <c r="F245" s="232" t="s">
        <v>407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167</v>
      </c>
      <c r="AU245" s="17" t="s">
        <v>85</v>
      </c>
    </row>
    <row r="246" s="2" customFormat="1">
      <c r="A246" s="38"/>
      <c r="B246" s="39"/>
      <c r="C246" s="40"/>
      <c r="D246" s="231" t="s">
        <v>168</v>
      </c>
      <c r="E246" s="40"/>
      <c r="F246" s="236" t="s">
        <v>667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168</v>
      </c>
      <c r="AU246" s="17" t="s">
        <v>85</v>
      </c>
    </row>
    <row r="247" s="2" customFormat="1" ht="16.5" customHeight="1">
      <c r="A247" s="38"/>
      <c r="B247" s="39"/>
      <c r="C247" s="258" t="s">
        <v>371</v>
      </c>
      <c r="D247" s="258" t="s">
        <v>223</v>
      </c>
      <c r="E247" s="259" t="s">
        <v>411</v>
      </c>
      <c r="F247" s="260" t="s">
        <v>412</v>
      </c>
      <c r="G247" s="261" t="s">
        <v>219</v>
      </c>
      <c r="H247" s="262">
        <v>1</v>
      </c>
      <c r="I247" s="263"/>
      <c r="J247" s="264">
        <f>ROUND(I247*H247,2)</f>
        <v>0</v>
      </c>
      <c r="K247" s="260" t="s">
        <v>317</v>
      </c>
      <c r="L247" s="265"/>
      <c r="M247" s="266" t="s">
        <v>1</v>
      </c>
      <c r="N247" s="267" t="s">
        <v>43</v>
      </c>
      <c r="O247" s="91"/>
      <c r="P247" s="227">
        <f>O247*H247</f>
        <v>0</v>
      </c>
      <c r="Q247" s="227">
        <v>0.0016100000000000001</v>
      </c>
      <c r="R247" s="227">
        <f>Q247*H247</f>
        <v>0.0016100000000000001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358</v>
      </c>
      <c r="AT247" s="229" t="s">
        <v>223</v>
      </c>
      <c r="AU247" s="229" t="s">
        <v>85</v>
      </c>
      <c r="AY247" s="17" t="s">
        <v>156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165</v>
      </c>
      <c r="BK247" s="230">
        <f>ROUND(I247*H247,2)</f>
        <v>0</v>
      </c>
      <c r="BL247" s="17" t="s">
        <v>358</v>
      </c>
      <c r="BM247" s="229" t="s">
        <v>845</v>
      </c>
    </row>
    <row r="248" s="2" customFormat="1">
      <c r="A248" s="38"/>
      <c r="B248" s="39"/>
      <c r="C248" s="40"/>
      <c r="D248" s="231" t="s">
        <v>167</v>
      </c>
      <c r="E248" s="40"/>
      <c r="F248" s="232" t="s">
        <v>412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167</v>
      </c>
      <c r="AU248" s="17" t="s">
        <v>85</v>
      </c>
    </row>
    <row r="249" s="2" customFormat="1">
      <c r="A249" s="38"/>
      <c r="B249" s="39"/>
      <c r="C249" s="40"/>
      <c r="D249" s="231" t="s">
        <v>168</v>
      </c>
      <c r="E249" s="40"/>
      <c r="F249" s="236" t="s">
        <v>607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168</v>
      </c>
      <c r="AU249" s="17" t="s">
        <v>85</v>
      </c>
    </row>
    <row r="250" s="2" customFormat="1" ht="16.5" customHeight="1">
      <c r="A250" s="38"/>
      <c r="B250" s="39"/>
      <c r="C250" s="258" t="s">
        <v>377</v>
      </c>
      <c r="D250" s="258" t="s">
        <v>223</v>
      </c>
      <c r="E250" s="259" t="s">
        <v>416</v>
      </c>
      <c r="F250" s="260" t="s">
        <v>417</v>
      </c>
      <c r="G250" s="261" t="s">
        <v>219</v>
      </c>
      <c r="H250" s="262">
        <v>1</v>
      </c>
      <c r="I250" s="263"/>
      <c r="J250" s="264">
        <f>ROUND(I250*H250,2)</f>
        <v>0</v>
      </c>
      <c r="K250" s="260" t="s">
        <v>317</v>
      </c>
      <c r="L250" s="265"/>
      <c r="M250" s="266" t="s">
        <v>1</v>
      </c>
      <c r="N250" s="267" t="s">
        <v>43</v>
      </c>
      <c r="O250" s="91"/>
      <c r="P250" s="227">
        <f>O250*H250</f>
        <v>0</v>
      </c>
      <c r="Q250" s="227">
        <v>0.0048799999999999998</v>
      </c>
      <c r="R250" s="227">
        <f>Q250*H250</f>
        <v>0.0048799999999999998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358</v>
      </c>
      <c r="AT250" s="229" t="s">
        <v>223</v>
      </c>
      <c r="AU250" s="229" t="s">
        <v>85</v>
      </c>
      <c r="AY250" s="17" t="s">
        <v>156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165</v>
      </c>
      <c r="BK250" s="230">
        <f>ROUND(I250*H250,2)</f>
        <v>0</v>
      </c>
      <c r="BL250" s="17" t="s">
        <v>358</v>
      </c>
      <c r="BM250" s="229" t="s">
        <v>846</v>
      </c>
    </row>
    <row r="251" s="2" customFormat="1">
      <c r="A251" s="38"/>
      <c r="B251" s="39"/>
      <c r="C251" s="40"/>
      <c r="D251" s="231" t="s">
        <v>167</v>
      </c>
      <c r="E251" s="40"/>
      <c r="F251" s="232" t="s">
        <v>417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167</v>
      </c>
      <c r="AU251" s="17" t="s">
        <v>85</v>
      </c>
    </row>
    <row r="252" s="2" customFormat="1">
      <c r="A252" s="38"/>
      <c r="B252" s="39"/>
      <c r="C252" s="40"/>
      <c r="D252" s="231" t="s">
        <v>168</v>
      </c>
      <c r="E252" s="40"/>
      <c r="F252" s="236" t="s">
        <v>527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168</v>
      </c>
      <c r="AU252" s="17" t="s">
        <v>85</v>
      </c>
    </row>
    <row r="253" s="2" customFormat="1" ht="16.5" customHeight="1">
      <c r="A253" s="38"/>
      <c r="B253" s="39"/>
      <c r="C253" s="258" t="s">
        <v>383</v>
      </c>
      <c r="D253" s="258" t="s">
        <v>223</v>
      </c>
      <c r="E253" s="259" t="s">
        <v>421</v>
      </c>
      <c r="F253" s="260" t="s">
        <v>422</v>
      </c>
      <c r="G253" s="261" t="s">
        <v>219</v>
      </c>
      <c r="H253" s="262">
        <v>1</v>
      </c>
      <c r="I253" s="263"/>
      <c r="J253" s="264">
        <f>ROUND(I253*H253,2)</f>
        <v>0</v>
      </c>
      <c r="K253" s="260" t="s">
        <v>317</v>
      </c>
      <c r="L253" s="265"/>
      <c r="M253" s="266" t="s">
        <v>1</v>
      </c>
      <c r="N253" s="267" t="s">
        <v>43</v>
      </c>
      <c r="O253" s="91"/>
      <c r="P253" s="227">
        <f>O253*H253</f>
        <v>0</v>
      </c>
      <c r="Q253" s="227">
        <v>0.00131</v>
      </c>
      <c r="R253" s="227">
        <f>Q253*H253</f>
        <v>0.00131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358</v>
      </c>
      <c r="AT253" s="229" t="s">
        <v>223</v>
      </c>
      <c r="AU253" s="229" t="s">
        <v>85</v>
      </c>
      <c r="AY253" s="17" t="s">
        <v>156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165</v>
      </c>
      <c r="BK253" s="230">
        <f>ROUND(I253*H253,2)</f>
        <v>0</v>
      </c>
      <c r="BL253" s="17" t="s">
        <v>358</v>
      </c>
      <c r="BM253" s="229" t="s">
        <v>847</v>
      </c>
    </row>
    <row r="254" s="2" customFormat="1">
      <c r="A254" s="38"/>
      <c r="B254" s="39"/>
      <c r="C254" s="40"/>
      <c r="D254" s="231" t="s">
        <v>167</v>
      </c>
      <c r="E254" s="40"/>
      <c r="F254" s="232" t="s">
        <v>422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167</v>
      </c>
      <c r="AU254" s="17" t="s">
        <v>85</v>
      </c>
    </row>
    <row r="255" s="2" customFormat="1">
      <c r="A255" s="38"/>
      <c r="B255" s="39"/>
      <c r="C255" s="40"/>
      <c r="D255" s="231" t="s">
        <v>168</v>
      </c>
      <c r="E255" s="40"/>
      <c r="F255" s="236" t="s">
        <v>611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168</v>
      </c>
      <c r="AU255" s="17" t="s">
        <v>85</v>
      </c>
    </row>
    <row r="256" s="2" customFormat="1" ht="16.5" customHeight="1">
      <c r="A256" s="38"/>
      <c r="B256" s="39"/>
      <c r="C256" s="258" t="s">
        <v>388</v>
      </c>
      <c r="D256" s="258" t="s">
        <v>223</v>
      </c>
      <c r="E256" s="259" t="s">
        <v>426</v>
      </c>
      <c r="F256" s="260" t="s">
        <v>427</v>
      </c>
      <c r="G256" s="261" t="s">
        <v>219</v>
      </c>
      <c r="H256" s="262">
        <v>1</v>
      </c>
      <c r="I256" s="263"/>
      <c r="J256" s="264">
        <f>ROUND(I256*H256,2)</f>
        <v>0</v>
      </c>
      <c r="K256" s="260" t="s">
        <v>317</v>
      </c>
      <c r="L256" s="265"/>
      <c r="M256" s="266" t="s">
        <v>1</v>
      </c>
      <c r="N256" s="267" t="s">
        <v>43</v>
      </c>
      <c r="O256" s="91"/>
      <c r="P256" s="227">
        <f>O256*H256</f>
        <v>0</v>
      </c>
      <c r="Q256" s="227">
        <v>0.00042999999999999999</v>
      </c>
      <c r="R256" s="227">
        <f>Q256*H256</f>
        <v>0.00042999999999999999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358</v>
      </c>
      <c r="AT256" s="229" t="s">
        <v>223</v>
      </c>
      <c r="AU256" s="229" t="s">
        <v>85</v>
      </c>
      <c r="AY256" s="17" t="s">
        <v>156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165</v>
      </c>
      <c r="BK256" s="230">
        <f>ROUND(I256*H256,2)</f>
        <v>0</v>
      </c>
      <c r="BL256" s="17" t="s">
        <v>358</v>
      </c>
      <c r="BM256" s="229" t="s">
        <v>848</v>
      </c>
    </row>
    <row r="257" s="2" customFormat="1">
      <c r="A257" s="38"/>
      <c r="B257" s="39"/>
      <c r="C257" s="40"/>
      <c r="D257" s="231" t="s">
        <v>167</v>
      </c>
      <c r="E257" s="40"/>
      <c r="F257" s="232" t="s">
        <v>427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167</v>
      </c>
      <c r="AU257" s="17" t="s">
        <v>85</v>
      </c>
    </row>
    <row r="258" s="2" customFormat="1">
      <c r="A258" s="38"/>
      <c r="B258" s="39"/>
      <c r="C258" s="40"/>
      <c r="D258" s="231" t="s">
        <v>168</v>
      </c>
      <c r="E258" s="40"/>
      <c r="F258" s="236" t="s">
        <v>429</v>
      </c>
      <c r="G258" s="40"/>
      <c r="H258" s="40"/>
      <c r="I258" s="233"/>
      <c r="J258" s="40"/>
      <c r="K258" s="40"/>
      <c r="L258" s="44"/>
      <c r="M258" s="280"/>
      <c r="N258" s="281"/>
      <c r="O258" s="282"/>
      <c r="P258" s="282"/>
      <c r="Q258" s="282"/>
      <c r="R258" s="282"/>
      <c r="S258" s="282"/>
      <c r="T258" s="283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168</v>
      </c>
      <c r="AU258" s="17" t="s">
        <v>85</v>
      </c>
    </row>
    <row r="259" s="2" customFormat="1" ht="6.96" customHeight="1">
      <c r="A259" s="38"/>
      <c r="B259" s="66"/>
      <c r="C259" s="67"/>
      <c r="D259" s="67"/>
      <c r="E259" s="67"/>
      <c r="F259" s="67"/>
      <c r="G259" s="67"/>
      <c r="H259" s="67"/>
      <c r="I259" s="67"/>
      <c r="J259" s="67"/>
      <c r="K259" s="67"/>
      <c r="L259" s="44"/>
      <c r="M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</row>
  </sheetData>
  <sheetProtection sheet="1" autoFilter="0" formatColumns="0" formatRows="0" objects="1" scenarios="1" spinCount="100000" saltValue="huyUd+8yUo13NW4iKsCSEdqxMx3NCR2NYdkI39vvhyY2ahXGtfbmeZbITZtLpa7rTSIJTtF30seJu4ZPbPk/EA==" hashValue="EORZZr+mObroRyLwS6wmvjRhgHz3+zpbnPe2Ct+H6atRQL96GuyZn5ZEP+A/4IEaL9z+u2OI6wrDX/b3Vc8K0Q==" algorithmName="SHA-512" password="CC35"/>
  <autoFilter ref="C125:K25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výměna kotlů na TP - byty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849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ROUND((SUM(BE123:BE163)),  2)</f>
        <v>0</v>
      </c>
      <c r="G33" s="38"/>
      <c r="H33" s="38"/>
      <c r="I33" s="155">
        <v>0.20999999999999999</v>
      </c>
      <c r="J33" s="154">
        <f>ROUND(((SUM(BE123:BE163))*I33),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ROUND((SUM(BF123:BF163)),  2)</f>
        <v>0</v>
      </c>
      <c r="G34" s="38"/>
      <c r="H34" s="38"/>
      <c r="I34" s="155">
        <v>0.14999999999999999</v>
      </c>
      <c r="J34" s="154">
        <f>ROUND(((SUM(BF123:BF163))*I34),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ROUND((SUM(BG123:BG163)),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ROUND((SUM(BH123:BH163)),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ROUND((SUM(BI123:BI163)),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výměna kotlů na TP - byty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08 - DYJE - budova zastávky, BJ - IC5000182036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127</v>
      </c>
      <c r="D94" s="176"/>
      <c r="E94" s="176"/>
      <c r="F94" s="176"/>
      <c r="G94" s="176"/>
      <c r="H94" s="176"/>
      <c r="I94" s="176"/>
      <c r="J94" s="177" t="s">
        <v>128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129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130</v>
      </c>
    </row>
    <row r="97" s="9" customFormat="1" ht="24.96" customHeight="1">
      <c r="A97" s="9"/>
      <c r="B97" s="179"/>
      <c r="C97" s="180"/>
      <c r="D97" s="181" t="s">
        <v>131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132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133</v>
      </c>
      <c r="E99" s="188"/>
      <c r="F99" s="188"/>
      <c r="G99" s="188"/>
      <c r="H99" s="188"/>
      <c r="I99" s="188"/>
      <c r="J99" s="189">
        <f>J130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134</v>
      </c>
      <c r="E100" s="188"/>
      <c r="F100" s="188"/>
      <c r="G100" s="188"/>
      <c r="H100" s="188"/>
      <c r="I100" s="188"/>
      <c r="J100" s="189">
        <f>J141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135</v>
      </c>
      <c r="E101" s="182"/>
      <c r="F101" s="182"/>
      <c r="G101" s="182"/>
      <c r="H101" s="182"/>
      <c r="I101" s="182"/>
      <c r="J101" s="183">
        <f>J144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137</v>
      </c>
      <c r="E102" s="188"/>
      <c r="F102" s="188"/>
      <c r="G102" s="188"/>
      <c r="H102" s="188"/>
      <c r="I102" s="188"/>
      <c r="J102" s="189">
        <f>J145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140</v>
      </c>
      <c r="E103" s="182"/>
      <c r="F103" s="182"/>
      <c r="G103" s="182"/>
      <c r="H103" s="182"/>
      <c r="I103" s="182"/>
      <c r="J103" s="183">
        <f>J158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141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výměna kotlů na TP - byty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124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08 - DYJE - budova zastávky, BJ - IC5000182036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1. 2. 2022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Správa železnic, státní organizace</v>
      </c>
      <c r="G119" s="40"/>
      <c r="H119" s="40"/>
      <c r="I119" s="32" t="s">
        <v>32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34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142</v>
      </c>
      <c r="D122" s="194" t="s">
        <v>62</v>
      </c>
      <c r="E122" s="194" t="s">
        <v>58</v>
      </c>
      <c r="F122" s="194" t="s">
        <v>59</v>
      </c>
      <c r="G122" s="194" t="s">
        <v>143</v>
      </c>
      <c r="H122" s="194" t="s">
        <v>144</v>
      </c>
      <c r="I122" s="194" t="s">
        <v>145</v>
      </c>
      <c r="J122" s="194" t="s">
        <v>128</v>
      </c>
      <c r="K122" s="195" t="s">
        <v>146</v>
      </c>
      <c r="L122" s="196"/>
      <c r="M122" s="100" t="s">
        <v>1</v>
      </c>
      <c r="N122" s="101" t="s">
        <v>41</v>
      </c>
      <c r="O122" s="101" t="s">
        <v>147</v>
      </c>
      <c r="P122" s="101" t="s">
        <v>148</v>
      </c>
      <c r="Q122" s="101" t="s">
        <v>149</v>
      </c>
      <c r="R122" s="101" t="s">
        <v>150</v>
      </c>
      <c r="S122" s="101" t="s">
        <v>151</v>
      </c>
      <c r="T122" s="102" t="s">
        <v>152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153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P124+P144+P158</f>
        <v>0</v>
      </c>
      <c r="Q123" s="104"/>
      <c r="R123" s="199">
        <f>R124+R144+R158</f>
        <v>0.10017000000000001</v>
      </c>
      <c r="S123" s="104"/>
      <c r="T123" s="200">
        <f>T124+T144+T158</f>
        <v>0.22625000000000001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76</v>
      </c>
      <c r="AU123" s="17" t="s">
        <v>130</v>
      </c>
      <c r="BK123" s="201">
        <f>BK124+BK144+BK158</f>
        <v>0</v>
      </c>
    </row>
    <row r="124" s="12" customFormat="1" ht="25.92" customHeight="1">
      <c r="A124" s="12"/>
      <c r="B124" s="202"/>
      <c r="C124" s="203"/>
      <c r="D124" s="204" t="s">
        <v>76</v>
      </c>
      <c r="E124" s="205" t="s">
        <v>154</v>
      </c>
      <c r="F124" s="205" t="s">
        <v>155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P125+P130+P141</f>
        <v>0</v>
      </c>
      <c r="Q124" s="210"/>
      <c r="R124" s="211">
        <f>R125+R130+R141</f>
        <v>0.10000000000000001</v>
      </c>
      <c r="S124" s="210"/>
      <c r="T124" s="212">
        <f>T125+T130+T141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85</v>
      </c>
      <c r="AT124" s="214" t="s">
        <v>76</v>
      </c>
      <c r="AU124" s="214" t="s">
        <v>77</v>
      </c>
      <c r="AY124" s="213" t="s">
        <v>156</v>
      </c>
      <c r="BK124" s="215">
        <f>BK125+BK130+BK141</f>
        <v>0</v>
      </c>
    </row>
    <row r="125" s="12" customFormat="1" ht="22.8" customHeight="1">
      <c r="A125" s="12"/>
      <c r="B125" s="202"/>
      <c r="C125" s="203"/>
      <c r="D125" s="204" t="s">
        <v>76</v>
      </c>
      <c r="E125" s="216" t="s">
        <v>157</v>
      </c>
      <c r="F125" s="216" t="s">
        <v>158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SUM(P126:P129)</f>
        <v>0</v>
      </c>
      <c r="Q125" s="210"/>
      <c r="R125" s="211">
        <f>SUM(R126:R129)</f>
        <v>0.10000000000000001</v>
      </c>
      <c r="S125" s="210"/>
      <c r="T125" s="212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85</v>
      </c>
      <c r="AT125" s="214" t="s">
        <v>76</v>
      </c>
      <c r="AU125" s="214" t="s">
        <v>85</v>
      </c>
      <c r="AY125" s="213" t="s">
        <v>156</v>
      </c>
      <c r="BK125" s="215">
        <f>SUM(BK126:BK129)</f>
        <v>0</v>
      </c>
    </row>
    <row r="126" s="2" customFormat="1" ht="21.75" customHeight="1">
      <c r="A126" s="38"/>
      <c r="B126" s="39"/>
      <c r="C126" s="218" t="s">
        <v>85</v>
      </c>
      <c r="D126" s="218" t="s">
        <v>159</v>
      </c>
      <c r="E126" s="219" t="s">
        <v>160</v>
      </c>
      <c r="F126" s="220" t="s">
        <v>161</v>
      </c>
      <c r="G126" s="221" t="s">
        <v>162</v>
      </c>
      <c r="H126" s="222">
        <v>1</v>
      </c>
      <c r="I126" s="223"/>
      <c r="J126" s="224">
        <f>ROUND(I126*H126,2)</f>
        <v>0</v>
      </c>
      <c r="K126" s="220" t="s">
        <v>163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0.10000000000000001</v>
      </c>
      <c r="R126" s="227">
        <f>Q126*H126</f>
        <v>0.10000000000000001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164</v>
      </c>
      <c r="AT126" s="229" t="s">
        <v>159</v>
      </c>
      <c r="AU126" s="229" t="s">
        <v>165</v>
      </c>
      <c r="AY126" s="17" t="s">
        <v>156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165</v>
      </c>
      <c r="BK126" s="230">
        <f>ROUND(I126*H126,2)</f>
        <v>0</v>
      </c>
      <c r="BL126" s="17" t="s">
        <v>164</v>
      </c>
      <c r="BM126" s="229" t="s">
        <v>850</v>
      </c>
    </row>
    <row r="127" s="2" customFormat="1">
      <c r="A127" s="38"/>
      <c r="B127" s="39"/>
      <c r="C127" s="40"/>
      <c r="D127" s="231" t="s">
        <v>167</v>
      </c>
      <c r="E127" s="40"/>
      <c r="F127" s="232" t="s">
        <v>161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167</v>
      </c>
      <c r="AU127" s="17" t="s">
        <v>165</v>
      </c>
    </row>
    <row r="128" s="13" customFormat="1">
      <c r="A128" s="13"/>
      <c r="B128" s="237"/>
      <c r="C128" s="238"/>
      <c r="D128" s="231" t="s">
        <v>170</v>
      </c>
      <c r="E128" s="239" t="s">
        <v>1</v>
      </c>
      <c r="F128" s="240" t="s">
        <v>171</v>
      </c>
      <c r="G128" s="238"/>
      <c r="H128" s="239" t="s">
        <v>1</v>
      </c>
      <c r="I128" s="241"/>
      <c r="J128" s="238"/>
      <c r="K128" s="238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170</v>
      </c>
      <c r="AU128" s="246" t="s">
        <v>165</v>
      </c>
      <c r="AV128" s="13" t="s">
        <v>85</v>
      </c>
      <c r="AW128" s="13" t="s">
        <v>33</v>
      </c>
      <c r="AX128" s="13" t="s">
        <v>77</v>
      </c>
      <c r="AY128" s="246" t="s">
        <v>156</v>
      </c>
    </row>
    <row r="129" s="14" customFormat="1">
      <c r="A129" s="14"/>
      <c r="B129" s="247"/>
      <c r="C129" s="248"/>
      <c r="D129" s="231" t="s">
        <v>170</v>
      </c>
      <c r="E129" s="249" t="s">
        <v>1</v>
      </c>
      <c r="F129" s="250" t="s">
        <v>85</v>
      </c>
      <c r="G129" s="248"/>
      <c r="H129" s="251">
        <v>1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7" t="s">
        <v>170</v>
      </c>
      <c r="AU129" s="257" t="s">
        <v>165</v>
      </c>
      <c r="AV129" s="14" t="s">
        <v>165</v>
      </c>
      <c r="AW129" s="14" t="s">
        <v>33</v>
      </c>
      <c r="AX129" s="14" t="s">
        <v>85</v>
      </c>
      <c r="AY129" s="257" t="s">
        <v>156</v>
      </c>
    </row>
    <row r="130" s="12" customFormat="1" ht="22.8" customHeight="1">
      <c r="A130" s="12"/>
      <c r="B130" s="202"/>
      <c r="C130" s="203"/>
      <c r="D130" s="204" t="s">
        <v>76</v>
      </c>
      <c r="E130" s="216" t="s">
        <v>181</v>
      </c>
      <c r="F130" s="216" t="s">
        <v>182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SUM(P131:P140)</f>
        <v>0</v>
      </c>
      <c r="Q130" s="210"/>
      <c r="R130" s="211">
        <f>SUM(R131:R140)</f>
        <v>0</v>
      </c>
      <c r="S130" s="210"/>
      <c r="T130" s="212">
        <f>SUM(T131:T140)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85</v>
      </c>
      <c r="AT130" s="214" t="s">
        <v>76</v>
      </c>
      <c r="AU130" s="214" t="s">
        <v>85</v>
      </c>
      <c r="AY130" s="213" t="s">
        <v>156</v>
      </c>
      <c r="BK130" s="215">
        <f>SUM(BK131:BK140)</f>
        <v>0</v>
      </c>
    </row>
    <row r="131" s="2" customFormat="1" ht="24.15" customHeight="1">
      <c r="A131" s="38"/>
      <c r="B131" s="39"/>
      <c r="C131" s="218" t="s">
        <v>165</v>
      </c>
      <c r="D131" s="218" t="s">
        <v>159</v>
      </c>
      <c r="E131" s="219" t="s">
        <v>184</v>
      </c>
      <c r="F131" s="220" t="s">
        <v>185</v>
      </c>
      <c r="G131" s="221" t="s">
        <v>186</v>
      </c>
      <c r="H131" s="222">
        <v>0.22600000000000001</v>
      </c>
      <c r="I131" s="223"/>
      <c r="J131" s="224">
        <f>ROUND(I131*H131,2)</f>
        <v>0</v>
      </c>
      <c r="K131" s="220" t="s">
        <v>177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164</v>
      </c>
      <c r="AT131" s="229" t="s">
        <v>159</v>
      </c>
      <c r="AU131" s="229" t="s">
        <v>165</v>
      </c>
      <c r="AY131" s="17" t="s">
        <v>156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165</v>
      </c>
      <c r="BK131" s="230">
        <f>ROUND(I131*H131,2)</f>
        <v>0</v>
      </c>
      <c r="BL131" s="17" t="s">
        <v>164</v>
      </c>
      <c r="BM131" s="229" t="s">
        <v>851</v>
      </c>
    </row>
    <row r="132" s="2" customFormat="1">
      <c r="A132" s="38"/>
      <c r="B132" s="39"/>
      <c r="C132" s="40"/>
      <c r="D132" s="231" t="s">
        <v>167</v>
      </c>
      <c r="E132" s="40"/>
      <c r="F132" s="232" t="s">
        <v>188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167</v>
      </c>
      <c r="AU132" s="17" t="s">
        <v>165</v>
      </c>
    </row>
    <row r="133" s="2" customFormat="1" ht="24.15" customHeight="1">
      <c r="A133" s="38"/>
      <c r="B133" s="39"/>
      <c r="C133" s="218" t="s">
        <v>183</v>
      </c>
      <c r="D133" s="218" t="s">
        <v>159</v>
      </c>
      <c r="E133" s="219" t="s">
        <v>189</v>
      </c>
      <c r="F133" s="220" t="s">
        <v>190</v>
      </c>
      <c r="G133" s="221" t="s">
        <v>186</v>
      </c>
      <c r="H133" s="222">
        <v>0.22600000000000001</v>
      </c>
      <c r="I133" s="223"/>
      <c r="J133" s="224">
        <f>ROUND(I133*H133,2)</f>
        <v>0</v>
      </c>
      <c r="K133" s="220" t="s">
        <v>177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164</v>
      </c>
      <c r="AT133" s="229" t="s">
        <v>159</v>
      </c>
      <c r="AU133" s="229" t="s">
        <v>165</v>
      </c>
      <c r="AY133" s="17" t="s">
        <v>156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165</v>
      </c>
      <c r="BK133" s="230">
        <f>ROUND(I133*H133,2)</f>
        <v>0</v>
      </c>
      <c r="BL133" s="17" t="s">
        <v>164</v>
      </c>
      <c r="BM133" s="229" t="s">
        <v>852</v>
      </c>
    </row>
    <row r="134" s="2" customFormat="1">
      <c r="A134" s="38"/>
      <c r="B134" s="39"/>
      <c r="C134" s="40"/>
      <c r="D134" s="231" t="s">
        <v>167</v>
      </c>
      <c r="E134" s="40"/>
      <c r="F134" s="232" t="s">
        <v>192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167</v>
      </c>
      <c r="AU134" s="17" t="s">
        <v>165</v>
      </c>
    </row>
    <row r="135" s="2" customFormat="1" ht="24.15" customHeight="1">
      <c r="A135" s="38"/>
      <c r="B135" s="39"/>
      <c r="C135" s="218" t="s">
        <v>164</v>
      </c>
      <c r="D135" s="218" t="s">
        <v>159</v>
      </c>
      <c r="E135" s="219" t="s">
        <v>194</v>
      </c>
      <c r="F135" s="220" t="s">
        <v>195</v>
      </c>
      <c r="G135" s="221" t="s">
        <v>186</v>
      </c>
      <c r="H135" s="222">
        <v>4.5199999999999996</v>
      </c>
      <c r="I135" s="223"/>
      <c r="J135" s="224">
        <f>ROUND(I135*H135,2)</f>
        <v>0</v>
      </c>
      <c r="K135" s="220" t="s">
        <v>177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164</v>
      </c>
      <c r="AT135" s="229" t="s">
        <v>159</v>
      </c>
      <c r="AU135" s="229" t="s">
        <v>165</v>
      </c>
      <c r="AY135" s="17" t="s">
        <v>156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165</v>
      </c>
      <c r="BK135" s="230">
        <f>ROUND(I135*H135,2)</f>
        <v>0</v>
      </c>
      <c r="BL135" s="17" t="s">
        <v>164</v>
      </c>
      <c r="BM135" s="229" t="s">
        <v>853</v>
      </c>
    </row>
    <row r="136" s="2" customFormat="1">
      <c r="A136" s="38"/>
      <c r="B136" s="39"/>
      <c r="C136" s="40"/>
      <c r="D136" s="231" t="s">
        <v>167</v>
      </c>
      <c r="E136" s="40"/>
      <c r="F136" s="232" t="s">
        <v>197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167</v>
      </c>
      <c r="AU136" s="17" t="s">
        <v>165</v>
      </c>
    </row>
    <row r="137" s="13" customFormat="1">
      <c r="A137" s="13"/>
      <c r="B137" s="237"/>
      <c r="C137" s="238"/>
      <c r="D137" s="231" t="s">
        <v>170</v>
      </c>
      <c r="E137" s="239" t="s">
        <v>1</v>
      </c>
      <c r="F137" s="240" t="s">
        <v>198</v>
      </c>
      <c r="G137" s="238"/>
      <c r="H137" s="239" t="s">
        <v>1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170</v>
      </c>
      <c r="AU137" s="246" t="s">
        <v>165</v>
      </c>
      <c r="AV137" s="13" t="s">
        <v>85</v>
      </c>
      <c r="AW137" s="13" t="s">
        <v>33</v>
      </c>
      <c r="AX137" s="13" t="s">
        <v>77</v>
      </c>
      <c r="AY137" s="246" t="s">
        <v>156</v>
      </c>
    </row>
    <row r="138" s="14" customFormat="1">
      <c r="A138" s="14"/>
      <c r="B138" s="247"/>
      <c r="C138" s="248"/>
      <c r="D138" s="231" t="s">
        <v>170</v>
      </c>
      <c r="E138" s="249" t="s">
        <v>1</v>
      </c>
      <c r="F138" s="250" t="s">
        <v>854</v>
      </c>
      <c r="G138" s="248"/>
      <c r="H138" s="251">
        <v>4.5199999999999996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170</v>
      </c>
      <c r="AU138" s="257" t="s">
        <v>165</v>
      </c>
      <c r="AV138" s="14" t="s">
        <v>165</v>
      </c>
      <c r="AW138" s="14" t="s">
        <v>33</v>
      </c>
      <c r="AX138" s="14" t="s">
        <v>85</v>
      </c>
      <c r="AY138" s="257" t="s">
        <v>156</v>
      </c>
    </row>
    <row r="139" s="2" customFormat="1" ht="24.15" customHeight="1">
      <c r="A139" s="38"/>
      <c r="B139" s="39"/>
      <c r="C139" s="218" t="s">
        <v>193</v>
      </c>
      <c r="D139" s="218" t="s">
        <v>159</v>
      </c>
      <c r="E139" s="219" t="s">
        <v>201</v>
      </c>
      <c r="F139" s="220" t="s">
        <v>202</v>
      </c>
      <c r="G139" s="221" t="s">
        <v>186</v>
      </c>
      <c r="H139" s="222">
        <v>0.22600000000000001</v>
      </c>
      <c r="I139" s="223"/>
      <c r="J139" s="224">
        <f>ROUND(I139*H139,2)</f>
        <v>0</v>
      </c>
      <c r="K139" s="220" t="s">
        <v>177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164</v>
      </c>
      <c r="AT139" s="229" t="s">
        <v>159</v>
      </c>
      <c r="AU139" s="229" t="s">
        <v>165</v>
      </c>
      <c r="AY139" s="17" t="s">
        <v>156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165</v>
      </c>
      <c r="BK139" s="230">
        <f>ROUND(I139*H139,2)</f>
        <v>0</v>
      </c>
      <c r="BL139" s="17" t="s">
        <v>164</v>
      </c>
      <c r="BM139" s="229" t="s">
        <v>855</v>
      </c>
    </row>
    <row r="140" s="2" customFormat="1">
      <c r="A140" s="38"/>
      <c r="B140" s="39"/>
      <c r="C140" s="40"/>
      <c r="D140" s="231" t="s">
        <v>167</v>
      </c>
      <c r="E140" s="40"/>
      <c r="F140" s="232" t="s">
        <v>204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167</v>
      </c>
      <c r="AU140" s="17" t="s">
        <v>165</v>
      </c>
    </row>
    <row r="141" s="12" customFormat="1" ht="22.8" customHeight="1">
      <c r="A141" s="12"/>
      <c r="B141" s="202"/>
      <c r="C141" s="203"/>
      <c r="D141" s="204" t="s">
        <v>76</v>
      </c>
      <c r="E141" s="216" t="s">
        <v>205</v>
      </c>
      <c r="F141" s="216" t="s">
        <v>206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SUM(P142:P143)</f>
        <v>0</v>
      </c>
      <c r="Q141" s="210"/>
      <c r="R141" s="211">
        <f>SUM(R142:R143)</f>
        <v>0</v>
      </c>
      <c r="S141" s="210"/>
      <c r="T141" s="212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85</v>
      </c>
      <c r="AT141" s="214" t="s">
        <v>76</v>
      </c>
      <c r="AU141" s="214" t="s">
        <v>85</v>
      </c>
      <c r="AY141" s="213" t="s">
        <v>156</v>
      </c>
      <c r="BK141" s="215">
        <f>SUM(BK142:BK143)</f>
        <v>0</v>
      </c>
    </row>
    <row r="142" s="2" customFormat="1" ht="16.5" customHeight="1">
      <c r="A142" s="38"/>
      <c r="B142" s="39"/>
      <c r="C142" s="218" t="s">
        <v>200</v>
      </c>
      <c r="D142" s="218" t="s">
        <v>159</v>
      </c>
      <c r="E142" s="219" t="s">
        <v>208</v>
      </c>
      <c r="F142" s="220" t="s">
        <v>209</v>
      </c>
      <c r="G142" s="221" t="s">
        <v>186</v>
      </c>
      <c r="H142" s="222">
        <v>0.10000000000000001</v>
      </c>
      <c r="I142" s="223"/>
      <c r="J142" s="224">
        <f>ROUND(I142*H142,2)</f>
        <v>0</v>
      </c>
      <c r="K142" s="220" t="s">
        <v>177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164</v>
      </c>
      <c r="AT142" s="229" t="s">
        <v>159</v>
      </c>
      <c r="AU142" s="229" t="s">
        <v>165</v>
      </c>
      <c r="AY142" s="17" t="s">
        <v>156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165</v>
      </c>
      <c r="BK142" s="230">
        <f>ROUND(I142*H142,2)</f>
        <v>0</v>
      </c>
      <c r="BL142" s="17" t="s">
        <v>164</v>
      </c>
      <c r="BM142" s="229" t="s">
        <v>856</v>
      </c>
    </row>
    <row r="143" s="2" customFormat="1">
      <c r="A143" s="38"/>
      <c r="B143" s="39"/>
      <c r="C143" s="40"/>
      <c r="D143" s="231" t="s">
        <v>167</v>
      </c>
      <c r="E143" s="40"/>
      <c r="F143" s="232" t="s">
        <v>211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167</v>
      </c>
      <c r="AU143" s="17" t="s">
        <v>165</v>
      </c>
    </row>
    <row r="144" s="12" customFormat="1" ht="25.92" customHeight="1">
      <c r="A144" s="12"/>
      <c r="B144" s="202"/>
      <c r="C144" s="203"/>
      <c r="D144" s="204" t="s">
        <v>76</v>
      </c>
      <c r="E144" s="205" t="s">
        <v>212</v>
      </c>
      <c r="F144" s="205" t="s">
        <v>213</v>
      </c>
      <c r="G144" s="203"/>
      <c r="H144" s="203"/>
      <c r="I144" s="206"/>
      <c r="J144" s="207">
        <f>BK144</f>
        <v>0</v>
      </c>
      <c r="K144" s="203"/>
      <c r="L144" s="208"/>
      <c r="M144" s="209"/>
      <c r="N144" s="210"/>
      <c r="O144" s="210"/>
      <c r="P144" s="211">
        <f>P145</f>
        <v>0</v>
      </c>
      <c r="Q144" s="210"/>
      <c r="R144" s="211">
        <f>R145</f>
        <v>0.00017000000000000001</v>
      </c>
      <c r="S144" s="210"/>
      <c r="T144" s="212">
        <f>T145</f>
        <v>0.22625000000000001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165</v>
      </c>
      <c r="AT144" s="214" t="s">
        <v>76</v>
      </c>
      <c r="AU144" s="214" t="s">
        <v>77</v>
      </c>
      <c r="AY144" s="213" t="s">
        <v>156</v>
      </c>
      <c r="BK144" s="215">
        <f>BK145</f>
        <v>0</v>
      </c>
    </row>
    <row r="145" s="12" customFormat="1" ht="22.8" customHeight="1">
      <c r="A145" s="12"/>
      <c r="B145" s="202"/>
      <c r="C145" s="203"/>
      <c r="D145" s="204" t="s">
        <v>76</v>
      </c>
      <c r="E145" s="216" t="s">
        <v>258</v>
      </c>
      <c r="F145" s="216" t="s">
        <v>259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SUM(P146:P157)</f>
        <v>0</v>
      </c>
      <c r="Q145" s="210"/>
      <c r="R145" s="211">
        <f>SUM(R146:R157)</f>
        <v>0.00017000000000000001</v>
      </c>
      <c r="S145" s="210"/>
      <c r="T145" s="212">
        <f>SUM(T146:T157)</f>
        <v>0.22625000000000001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165</v>
      </c>
      <c r="AT145" s="214" t="s">
        <v>76</v>
      </c>
      <c r="AU145" s="214" t="s">
        <v>85</v>
      </c>
      <c r="AY145" s="213" t="s">
        <v>156</v>
      </c>
      <c r="BK145" s="215">
        <f>SUM(BK146:BK157)</f>
        <v>0</v>
      </c>
    </row>
    <row r="146" s="2" customFormat="1" ht="21.75" customHeight="1">
      <c r="A146" s="38"/>
      <c r="B146" s="39"/>
      <c r="C146" s="218" t="s">
        <v>207</v>
      </c>
      <c r="D146" s="218" t="s">
        <v>159</v>
      </c>
      <c r="E146" s="219" t="s">
        <v>260</v>
      </c>
      <c r="F146" s="220" t="s">
        <v>261</v>
      </c>
      <c r="G146" s="221" t="s">
        <v>219</v>
      </c>
      <c r="H146" s="222">
        <v>1</v>
      </c>
      <c r="I146" s="223"/>
      <c r="J146" s="224">
        <f>ROUND(I146*H146,2)</f>
        <v>0</v>
      </c>
      <c r="K146" s="220" t="s">
        <v>177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220</v>
      </c>
      <c r="AT146" s="229" t="s">
        <v>159</v>
      </c>
      <c r="AU146" s="229" t="s">
        <v>165</v>
      </c>
      <c r="AY146" s="17" t="s">
        <v>156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165</v>
      </c>
      <c r="BK146" s="230">
        <f>ROUND(I146*H146,2)</f>
        <v>0</v>
      </c>
      <c r="BL146" s="17" t="s">
        <v>220</v>
      </c>
      <c r="BM146" s="229" t="s">
        <v>857</v>
      </c>
    </row>
    <row r="147" s="2" customFormat="1">
      <c r="A147" s="38"/>
      <c r="B147" s="39"/>
      <c r="C147" s="40"/>
      <c r="D147" s="231" t="s">
        <v>167</v>
      </c>
      <c r="E147" s="40"/>
      <c r="F147" s="232" t="s">
        <v>263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167</v>
      </c>
      <c r="AU147" s="17" t="s">
        <v>165</v>
      </c>
    </row>
    <row r="148" s="2" customFormat="1" ht="24.15" customHeight="1">
      <c r="A148" s="38"/>
      <c r="B148" s="39"/>
      <c r="C148" s="218" t="s">
        <v>216</v>
      </c>
      <c r="D148" s="218" t="s">
        <v>159</v>
      </c>
      <c r="E148" s="219" t="s">
        <v>265</v>
      </c>
      <c r="F148" s="220" t="s">
        <v>266</v>
      </c>
      <c r="G148" s="221" t="s">
        <v>219</v>
      </c>
      <c r="H148" s="222">
        <v>1</v>
      </c>
      <c r="I148" s="223"/>
      <c r="J148" s="224">
        <f>ROUND(I148*H148,2)</f>
        <v>0</v>
      </c>
      <c r="K148" s="220" t="s">
        <v>177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0.00017000000000000001</v>
      </c>
      <c r="R148" s="227">
        <f>Q148*H148</f>
        <v>0.00017000000000000001</v>
      </c>
      <c r="S148" s="227">
        <v>0.22625000000000001</v>
      </c>
      <c r="T148" s="228">
        <f>S148*H148</f>
        <v>0.22625000000000001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220</v>
      </c>
      <c r="AT148" s="229" t="s">
        <v>159</v>
      </c>
      <c r="AU148" s="229" t="s">
        <v>165</v>
      </c>
      <c r="AY148" s="17" t="s">
        <v>156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165</v>
      </c>
      <c r="BK148" s="230">
        <f>ROUND(I148*H148,2)</f>
        <v>0</v>
      </c>
      <c r="BL148" s="17" t="s">
        <v>220</v>
      </c>
      <c r="BM148" s="229" t="s">
        <v>858</v>
      </c>
    </row>
    <row r="149" s="2" customFormat="1">
      <c r="A149" s="38"/>
      <c r="B149" s="39"/>
      <c r="C149" s="40"/>
      <c r="D149" s="231" t="s">
        <v>167</v>
      </c>
      <c r="E149" s="40"/>
      <c r="F149" s="232" t="s">
        <v>268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167</v>
      </c>
      <c r="AU149" s="17" t="s">
        <v>165</v>
      </c>
    </row>
    <row r="150" s="13" customFormat="1">
      <c r="A150" s="13"/>
      <c r="B150" s="237"/>
      <c r="C150" s="238"/>
      <c r="D150" s="231" t="s">
        <v>170</v>
      </c>
      <c r="E150" s="239" t="s">
        <v>1</v>
      </c>
      <c r="F150" s="240" t="s">
        <v>574</v>
      </c>
      <c r="G150" s="238"/>
      <c r="H150" s="239" t="s">
        <v>1</v>
      </c>
      <c r="I150" s="241"/>
      <c r="J150" s="238"/>
      <c r="K150" s="238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170</v>
      </c>
      <c r="AU150" s="246" t="s">
        <v>165</v>
      </c>
      <c r="AV150" s="13" t="s">
        <v>85</v>
      </c>
      <c r="AW150" s="13" t="s">
        <v>33</v>
      </c>
      <c r="AX150" s="13" t="s">
        <v>77</v>
      </c>
      <c r="AY150" s="246" t="s">
        <v>156</v>
      </c>
    </row>
    <row r="151" s="14" customFormat="1">
      <c r="A151" s="14"/>
      <c r="B151" s="247"/>
      <c r="C151" s="248"/>
      <c r="D151" s="231" t="s">
        <v>170</v>
      </c>
      <c r="E151" s="249" t="s">
        <v>1</v>
      </c>
      <c r="F151" s="250" t="s">
        <v>85</v>
      </c>
      <c r="G151" s="248"/>
      <c r="H151" s="251">
        <v>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170</v>
      </c>
      <c r="AU151" s="257" t="s">
        <v>165</v>
      </c>
      <c r="AV151" s="14" t="s">
        <v>165</v>
      </c>
      <c r="AW151" s="14" t="s">
        <v>33</v>
      </c>
      <c r="AX151" s="14" t="s">
        <v>85</v>
      </c>
      <c r="AY151" s="257" t="s">
        <v>156</v>
      </c>
    </row>
    <row r="152" s="2" customFormat="1" ht="16.5" customHeight="1">
      <c r="A152" s="38"/>
      <c r="B152" s="39"/>
      <c r="C152" s="218" t="s">
        <v>157</v>
      </c>
      <c r="D152" s="218" t="s">
        <v>159</v>
      </c>
      <c r="E152" s="219" t="s">
        <v>277</v>
      </c>
      <c r="F152" s="220" t="s">
        <v>278</v>
      </c>
      <c r="G152" s="221" t="s">
        <v>162</v>
      </c>
      <c r="H152" s="222">
        <v>1</v>
      </c>
      <c r="I152" s="223"/>
      <c r="J152" s="224">
        <f>ROUND(I152*H152,2)</f>
        <v>0</v>
      </c>
      <c r="K152" s="220" t="s">
        <v>177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220</v>
      </c>
      <c r="AT152" s="229" t="s">
        <v>159</v>
      </c>
      <c r="AU152" s="229" t="s">
        <v>165</v>
      </c>
      <c r="AY152" s="17" t="s">
        <v>156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165</v>
      </c>
      <c r="BK152" s="230">
        <f>ROUND(I152*H152,2)</f>
        <v>0</v>
      </c>
      <c r="BL152" s="17" t="s">
        <v>220</v>
      </c>
      <c r="BM152" s="229" t="s">
        <v>859</v>
      </c>
    </row>
    <row r="153" s="2" customFormat="1">
      <c r="A153" s="38"/>
      <c r="B153" s="39"/>
      <c r="C153" s="40"/>
      <c r="D153" s="231" t="s">
        <v>167</v>
      </c>
      <c r="E153" s="40"/>
      <c r="F153" s="232" t="s">
        <v>280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167</v>
      </c>
      <c r="AU153" s="17" t="s">
        <v>165</v>
      </c>
    </row>
    <row r="154" s="2" customFormat="1" ht="24.15" customHeight="1">
      <c r="A154" s="38"/>
      <c r="B154" s="39"/>
      <c r="C154" s="218" t="s">
        <v>111</v>
      </c>
      <c r="D154" s="218" t="s">
        <v>159</v>
      </c>
      <c r="E154" s="219" t="s">
        <v>282</v>
      </c>
      <c r="F154" s="220" t="s">
        <v>283</v>
      </c>
      <c r="G154" s="221" t="s">
        <v>186</v>
      </c>
      <c r="H154" s="222">
        <v>0.10000000000000001</v>
      </c>
      <c r="I154" s="223"/>
      <c r="J154" s="224">
        <f>ROUND(I154*H154,2)</f>
        <v>0</v>
      </c>
      <c r="K154" s="220" t="s">
        <v>177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220</v>
      </c>
      <c r="AT154" s="229" t="s">
        <v>159</v>
      </c>
      <c r="AU154" s="229" t="s">
        <v>165</v>
      </c>
      <c r="AY154" s="17" t="s">
        <v>156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165</v>
      </c>
      <c r="BK154" s="230">
        <f>ROUND(I154*H154,2)</f>
        <v>0</v>
      </c>
      <c r="BL154" s="17" t="s">
        <v>220</v>
      </c>
      <c r="BM154" s="229" t="s">
        <v>860</v>
      </c>
    </row>
    <row r="155" s="2" customFormat="1">
      <c r="A155" s="38"/>
      <c r="B155" s="39"/>
      <c r="C155" s="40"/>
      <c r="D155" s="231" t="s">
        <v>167</v>
      </c>
      <c r="E155" s="40"/>
      <c r="F155" s="232" t="s">
        <v>285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167</v>
      </c>
      <c r="AU155" s="17" t="s">
        <v>165</v>
      </c>
    </row>
    <row r="156" s="2" customFormat="1" ht="21.75" customHeight="1">
      <c r="A156" s="38"/>
      <c r="B156" s="39"/>
      <c r="C156" s="218" t="s">
        <v>114</v>
      </c>
      <c r="D156" s="218" t="s">
        <v>159</v>
      </c>
      <c r="E156" s="219" t="s">
        <v>286</v>
      </c>
      <c r="F156" s="220" t="s">
        <v>287</v>
      </c>
      <c r="G156" s="221" t="s">
        <v>255</v>
      </c>
      <c r="H156" s="268"/>
      <c r="I156" s="223"/>
      <c r="J156" s="224">
        <f>ROUND(I156*H156,2)</f>
        <v>0</v>
      </c>
      <c r="K156" s="220" t="s">
        <v>177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220</v>
      </c>
      <c r="AT156" s="229" t="s">
        <v>159</v>
      </c>
      <c r="AU156" s="229" t="s">
        <v>165</v>
      </c>
      <c r="AY156" s="17" t="s">
        <v>156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165</v>
      </c>
      <c r="BK156" s="230">
        <f>ROUND(I156*H156,2)</f>
        <v>0</v>
      </c>
      <c r="BL156" s="17" t="s">
        <v>220</v>
      </c>
      <c r="BM156" s="229" t="s">
        <v>861</v>
      </c>
    </row>
    <row r="157" s="2" customFormat="1">
      <c r="A157" s="38"/>
      <c r="B157" s="39"/>
      <c r="C157" s="40"/>
      <c r="D157" s="231" t="s">
        <v>167</v>
      </c>
      <c r="E157" s="40"/>
      <c r="F157" s="232" t="s">
        <v>289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167</v>
      </c>
      <c r="AU157" s="17" t="s">
        <v>165</v>
      </c>
    </row>
    <row r="158" s="12" customFormat="1" ht="25.92" customHeight="1">
      <c r="A158" s="12"/>
      <c r="B158" s="202"/>
      <c r="C158" s="203"/>
      <c r="D158" s="204" t="s">
        <v>76</v>
      </c>
      <c r="E158" s="205" t="s">
        <v>351</v>
      </c>
      <c r="F158" s="205" t="s">
        <v>352</v>
      </c>
      <c r="G158" s="203"/>
      <c r="H158" s="203"/>
      <c r="I158" s="206"/>
      <c r="J158" s="207">
        <f>BK158</f>
        <v>0</v>
      </c>
      <c r="K158" s="203"/>
      <c r="L158" s="208"/>
      <c r="M158" s="209"/>
      <c r="N158" s="210"/>
      <c r="O158" s="210"/>
      <c r="P158" s="211">
        <f>SUM(P159:P163)</f>
        <v>0</v>
      </c>
      <c r="Q158" s="210"/>
      <c r="R158" s="211">
        <f>SUM(R159:R163)</f>
        <v>0</v>
      </c>
      <c r="S158" s="210"/>
      <c r="T158" s="212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164</v>
      </c>
      <c r="AT158" s="214" t="s">
        <v>76</v>
      </c>
      <c r="AU158" s="214" t="s">
        <v>77</v>
      </c>
      <c r="AY158" s="213" t="s">
        <v>156</v>
      </c>
      <c r="BK158" s="215">
        <f>SUM(BK159:BK163)</f>
        <v>0</v>
      </c>
    </row>
    <row r="159" s="2" customFormat="1" ht="16.5" customHeight="1">
      <c r="A159" s="38"/>
      <c r="B159" s="39"/>
      <c r="C159" s="218" t="s">
        <v>117</v>
      </c>
      <c r="D159" s="218" t="s">
        <v>159</v>
      </c>
      <c r="E159" s="219" t="s">
        <v>364</v>
      </c>
      <c r="F159" s="220" t="s">
        <v>365</v>
      </c>
      <c r="G159" s="221" t="s">
        <v>356</v>
      </c>
      <c r="H159" s="222">
        <v>8</v>
      </c>
      <c r="I159" s="223"/>
      <c r="J159" s="224">
        <f>ROUND(I159*H159,2)</f>
        <v>0</v>
      </c>
      <c r="K159" s="220" t="s">
        <v>177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358</v>
      </c>
      <c r="AT159" s="229" t="s">
        <v>159</v>
      </c>
      <c r="AU159" s="229" t="s">
        <v>85</v>
      </c>
      <c r="AY159" s="17" t="s">
        <v>156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165</v>
      </c>
      <c r="BK159" s="230">
        <f>ROUND(I159*H159,2)</f>
        <v>0</v>
      </c>
      <c r="BL159" s="17" t="s">
        <v>358</v>
      </c>
      <c r="BM159" s="229" t="s">
        <v>862</v>
      </c>
    </row>
    <row r="160" s="2" customFormat="1">
      <c r="A160" s="38"/>
      <c r="B160" s="39"/>
      <c r="C160" s="40"/>
      <c r="D160" s="231" t="s">
        <v>167</v>
      </c>
      <c r="E160" s="40"/>
      <c r="F160" s="232" t="s">
        <v>367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167</v>
      </c>
      <c r="AU160" s="17" t="s">
        <v>85</v>
      </c>
    </row>
    <row r="161" s="13" customFormat="1">
      <c r="A161" s="13"/>
      <c r="B161" s="237"/>
      <c r="C161" s="238"/>
      <c r="D161" s="231" t="s">
        <v>170</v>
      </c>
      <c r="E161" s="239" t="s">
        <v>1</v>
      </c>
      <c r="F161" s="240" t="s">
        <v>863</v>
      </c>
      <c r="G161" s="238"/>
      <c r="H161" s="239" t="s">
        <v>1</v>
      </c>
      <c r="I161" s="241"/>
      <c r="J161" s="238"/>
      <c r="K161" s="238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170</v>
      </c>
      <c r="AU161" s="246" t="s">
        <v>85</v>
      </c>
      <c r="AV161" s="13" t="s">
        <v>85</v>
      </c>
      <c r="AW161" s="13" t="s">
        <v>33</v>
      </c>
      <c r="AX161" s="13" t="s">
        <v>77</v>
      </c>
      <c r="AY161" s="246" t="s">
        <v>156</v>
      </c>
    </row>
    <row r="162" s="14" customFormat="1">
      <c r="A162" s="14"/>
      <c r="B162" s="247"/>
      <c r="C162" s="248"/>
      <c r="D162" s="231" t="s">
        <v>170</v>
      </c>
      <c r="E162" s="249" t="s">
        <v>1</v>
      </c>
      <c r="F162" s="250" t="s">
        <v>864</v>
      </c>
      <c r="G162" s="248"/>
      <c r="H162" s="251">
        <v>8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170</v>
      </c>
      <c r="AU162" s="257" t="s">
        <v>85</v>
      </c>
      <c r="AV162" s="14" t="s">
        <v>165</v>
      </c>
      <c r="AW162" s="14" t="s">
        <v>33</v>
      </c>
      <c r="AX162" s="14" t="s">
        <v>77</v>
      </c>
      <c r="AY162" s="257" t="s">
        <v>156</v>
      </c>
    </row>
    <row r="163" s="15" customFormat="1">
      <c r="A163" s="15"/>
      <c r="B163" s="269"/>
      <c r="C163" s="270"/>
      <c r="D163" s="231" t="s">
        <v>170</v>
      </c>
      <c r="E163" s="271" t="s">
        <v>1</v>
      </c>
      <c r="F163" s="272" t="s">
        <v>370</v>
      </c>
      <c r="G163" s="270"/>
      <c r="H163" s="273">
        <v>8</v>
      </c>
      <c r="I163" s="274"/>
      <c r="J163" s="270"/>
      <c r="K163" s="270"/>
      <c r="L163" s="275"/>
      <c r="M163" s="285"/>
      <c r="N163" s="286"/>
      <c r="O163" s="286"/>
      <c r="P163" s="286"/>
      <c r="Q163" s="286"/>
      <c r="R163" s="286"/>
      <c r="S163" s="286"/>
      <c r="T163" s="28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9" t="s">
        <v>170</v>
      </c>
      <c r="AU163" s="279" t="s">
        <v>85</v>
      </c>
      <c r="AV163" s="15" t="s">
        <v>164</v>
      </c>
      <c r="AW163" s="15" t="s">
        <v>33</v>
      </c>
      <c r="AX163" s="15" t="s">
        <v>85</v>
      </c>
      <c r="AY163" s="279" t="s">
        <v>156</v>
      </c>
    </row>
    <row r="164" s="2" customFormat="1" ht="6.96" customHeight="1">
      <c r="A164" s="38"/>
      <c r="B164" s="66"/>
      <c r="C164" s="67"/>
      <c r="D164" s="67"/>
      <c r="E164" s="67"/>
      <c r="F164" s="67"/>
      <c r="G164" s="67"/>
      <c r="H164" s="67"/>
      <c r="I164" s="67"/>
      <c r="J164" s="67"/>
      <c r="K164" s="67"/>
      <c r="L164" s="44"/>
      <c r="M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</sheetData>
  <sheetProtection sheet="1" autoFilter="0" formatColumns="0" formatRows="0" objects="1" scenarios="1" spinCount="100000" saltValue="Ys3tsZi2rpz57MOf4UqtR+kG/lPUmUJOVciO2PQxW2w2eocBEWlXO33Nc+8hC5JEwteZ6hu4M47ODohPEiT0Nw==" hashValue="1qZ6gaHYhYh+FWUqDQMClL3Ul7UFT5Z00D+KlYsuwqqaDxoyWBk4UWXq/wVMWpoijRWk79EOwLkp7hEedPBQUA==" algorithmName="SHA-512" password="CC35"/>
  <autoFilter ref="C122:K16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Kašík Petr, Bc.</dc:creator>
  <cp:lastModifiedBy>Kašík Petr, Bc.</cp:lastModifiedBy>
  <dcterms:created xsi:type="dcterms:W3CDTF">2022-06-08T05:02:39Z</dcterms:created>
  <dcterms:modified xsi:type="dcterms:W3CDTF">2022-06-08T05:02:59Z</dcterms:modified>
</cp:coreProperties>
</file>